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Angelica\Desktop\"/>
    </mc:Choice>
  </mc:AlternateContent>
  <xr:revisionPtr revIDLastSave="0" documentId="13_ncr:1_{61D80643-861D-4885-A8B7-7F2E0ACDF779}" xr6:coauthVersionLast="47" xr6:coauthVersionMax="47" xr10:uidLastSave="{00000000-0000-0000-0000-000000000000}"/>
  <bookViews>
    <workbookView xWindow="28680" yWindow="-120" windowWidth="19440" windowHeight="10440" xr2:uid="{00000000-000D-0000-FFFF-FFFF00000000}"/>
  </bookViews>
  <sheets>
    <sheet name="PTA SG-SST seg" sheetId="1" r:id="rId1"/>
    <sheet name="Comitè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9" i="2" l="1"/>
  <c r="C28" i="2"/>
  <c r="C27" i="2"/>
  <c r="X29" i="2" l="1"/>
  <c r="V29" i="2"/>
  <c r="R29" i="2"/>
  <c r="T29" i="2"/>
  <c r="N29" i="2"/>
  <c r="P29" i="2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C27" i="1" l="1"/>
  <c r="C28" i="1"/>
  <c r="AA28" i="1" s="1"/>
  <c r="Y28" i="1" l="1"/>
  <c r="W28" i="1"/>
  <c r="U28" i="1"/>
  <c r="E28" i="1"/>
  <c r="S28" i="1"/>
  <c r="Q28" i="1"/>
  <c r="O28" i="1"/>
  <c r="K28" i="1"/>
  <c r="M28" i="1"/>
  <c r="I28" i="1"/>
  <c r="G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Caballero</author>
  </authors>
  <commentList>
    <comment ref="P12" authorId="0" shapeId="0" xr:uid="{00000000-0006-0000-0000-000001000000}">
      <text>
        <r>
          <rPr>
            <sz val="9"/>
            <color indexed="81"/>
            <rFont val="Tahoma"/>
            <family val="2"/>
          </rPr>
          <t>Se avanza en la actualizaciòn pero no se termina en el mes establecido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<sst xmlns="http://schemas.openxmlformats.org/spreadsheetml/2006/main" count="224" uniqueCount="117">
  <si>
    <t>PLAN DE TRABAJO ANUAL SGSST / AÑO 2021</t>
  </si>
  <si>
    <t xml:space="preserve">OBJETIVO: </t>
  </si>
  <si>
    <t xml:space="preserve">ITEM </t>
  </si>
  <si>
    <t xml:space="preserve">ACTIVIDAD </t>
  </si>
  <si>
    <t xml:space="preserve">DESCRIPCIÒN </t>
  </si>
  <si>
    <t xml:space="preserve">RESPONSABLE Ò LIDER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</si>
  <si>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</si>
  <si>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</si>
  <si>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</si>
  <si>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</si>
  <si>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</si>
  <si>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</si>
  <si>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</si>
  <si>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</si>
  <si>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</si>
  <si>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</si>
  <si>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</si>
  <si>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</si>
  <si>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METAS </t>
  </si>
  <si>
    <t xml:space="preserve">RECURSOS </t>
  </si>
  <si>
    <t>P</t>
  </si>
  <si>
    <t>E</t>
  </si>
  <si>
    <t xml:space="preserve">Realizar el plan anual de trabajo del SG-SST </t>
  </si>
  <si>
    <t xml:space="preserve">Planifica y documentar las actividades a realizar en el año 2020 y que corresponden al SG-SST </t>
  </si>
  <si>
    <t xml:space="preserve">N/A </t>
  </si>
  <si>
    <t>Aprobar el plan de trabajo anual en SST mediante firma del empleador y del responsable del SG-SST</t>
  </si>
  <si>
    <t xml:space="preserve">En cumplimiento de lo que establece la ley, se debe aprobar el plan de trabajo anual y firmar por las partes interesadas </t>
  </si>
  <si>
    <t xml:space="preserve">Se debe realizar la revisiòn de la polìtica de seguridad y salud en el trabajo y cumplir con los requisitos que establece la Normativa legal en èste aspecto </t>
  </si>
  <si>
    <t xml:space="preserve">99% de cobertura del personal que corresponde a la divulgaciòn </t>
  </si>
  <si>
    <t xml:space="preserve">Comunicar la política de SST a todos los servidores y los integrantes del COPASST  y conservar los registros correspondientes </t>
  </si>
  <si>
    <t xml:space="preserve">Se debe comunicar la polìtica de SST a todas las partes interesadas de la Entidad, en cumplimiento de lo que establece la Normativa legal </t>
  </si>
  <si>
    <t>Actualizar los objetivos de SST mínimo una vez (1) al año</t>
  </si>
  <si>
    <t>Se deben revisar y actualizar los objetivos del SG-SST conforme lo establece la Normativa legal vigente aplicable en materia de SST</t>
  </si>
  <si>
    <t>Actualizar la matriz legal y ajustarla a medida que se produzcan cambios en la normatividad del Sistema General de Riesgos Laborales aplicable a la organización, incluidos los estándares mínimos
del SG-SST</t>
  </si>
  <si>
    <t xml:space="preserve">Se debe actualizar la matrìz conforme lo establece la legislaciòn vigente aplicable en materia de SST </t>
  </si>
  <si>
    <t xml:space="preserve">Actualizar la matrìz legal de la Entidad con el 99% de la Normatividad que aplique al SG-SST y la Entidad </t>
  </si>
  <si>
    <t>Involucrar a los trabajadores en la identificación de peligros, la evaluación y valoración de riesgos,y
el establecimiento de los controles
correspondientes. Conservar las evidencias de participación</t>
  </si>
  <si>
    <t xml:space="preserve">Se debe implementar un mecanismo para la participaciòn de los colaboradores en la identificaciòn de sus peligros y mantener la evidencia </t>
  </si>
  <si>
    <t xml:space="preserve">80% de cobertura de los colaboradores que se involucren en la identidicaciòn de los peligros </t>
  </si>
  <si>
    <t>Definir y aplicar mecanismos para asegurar la custodia de las historias clínicas ocupacionales de los trabajadores,garantizando el acceso exclusivo a profesionales competentes con licencia para en
SST o dejar la custodia a cargo de instituciones prestadoras de servicios en examenes medicos
ocupacionales</t>
  </si>
  <si>
    <t>Solicitar al proveedor que apoya con la pràtica de los EMO la evidencia de la custodia de las històrias clìnicas de los colaboradores, en cumpliminiento a lo que establece la Normativa legal</t>
  </si>
  <si>
    <t xml:space="preserve">Custodiar el 99% de las historias clìnicas correspondientes a los colaboradores de la Entidad </t>
  </si>
  <si>
    <t xml:space="preserve">Divulgar el Manual de superviciòn y contrataciòn a las áreas interesadasconforme lo establece la legislaciòn en materia de seguridad y salud en el trabajo </t>
  </si>
  <si>
    <t xml:space="preserve">Documentar informaciòn correspondiente a proveedores, contratistas y subcontratistas teniendo en cuenta lo que establece la legislaciòn aplicable en materia de SST. </t>
  </si>
  <si>
    <t xml:space="preserve">Llevar a cabo revisiones del SG-SST por la alta dirección como mìnimo una vez al año </t>
  </si>
  <si>
    <t xml:space="preserve">Realizar la revisiòn por la alta direcciòn del SG-SST incluyendo como mìnimo lo que establece el Dec. 1072:2015 y teniendo en cuenta la naturaleza de la Entidad </t>
  </si>
  <si>
    <t xml:space="preserve">Botiquìn y camillas de seguridad </t>
  </si>
  <si>
    <t xml:space="preserve">Cumplimiento del 99% de las inspeccioenes planeadas para el SG-SST </t>
  </si>
  <si>
    <t xml:space="preserve">Elementos de Protecciòn Personal </t>
  </si>
  <si>
    <t xml:space="preserve">Extintores </t>
  </si>
  <si>
    <t>Puestos de trabajo (ARL)</t>
  </si>
  <si>
    <t xml:space="preserve">Implementar la semana de la salud de la Entidad </t>
  </si>
  <si>
    <t xml:space="preserve">Llevar a cabo la semana de la salud de la entidad con actividades de promoción y prevención de la salud de los colaboradores </t>
  </si>
  <si>
    <t xml:space="preserve">Cobertura del 99% del personal de la Entidad </t>
  </si>
  <si>
    <t xml:space="preserve">Capacitación en manejo de máquinas y herramientas dirigido al personal de la imprenta </t>
  </si>
  <si>
    <t xml:space="preserve">Llevar a cabo una capacitación dirigida al personal de la imprenta que manipula máquinas sobre el manejo adecuado de las mismas y las herramientas </t>
  </si>
  <si>
    <t xml:space="preserve">Cobertura del 99% del personal que manipula máquinas y herramientas </t>
  </si>
  <si>
    <t xml:space="preserve">Capacitación en estilos de vida saludable </t>
  </si>
  <si>
    <t xml:space="preserve">Llevar a cabo una capacitación dirigida a todo el personal de Entidad sobre estilos de vida saludable </t>
  </si>
  <si>
    <t xml:space="preserve">Medicion ambiental según lo establece la legislación vigente aplicable en materia de seguridad y salud en el trabajo </t>
  </si>
  <si>
    <t xml:space="preserve">Realizar en conjunto con proveedor externo la medición de iluminación en la Entidad y recibir los resultados </t>
  </si>
  <si>
    <t>Cobertura del 99% de las áreas de la Entidad</t>
  </si>
  <si>
    <t xml:space="preserve">Capacitación a la brigada de emergencia de la Entidad </t>
  </si>
  <si>
    <t xml:space="preserve">Capacitar a los integrantes que conforman la brigada de emergencia de la Entidad </t>
  </si>
  <si>
    <t xml:space="preserve">Cobertura del 99% de los brigadistas de la Entidad </t>
  </si>
  <si>
    <t xml:space="preserve">Realizar en conjunto con proveedor externo la medición de ruido en la Imprenta nacional para ciegos del INCI y recibir los resultados </t>
  </si>
  <si>
    <t xml:space="preserve">PROGRAMADO ANUAL </t>
  </si>
  <si>
    <t xml:space="preserve">EJECUTADO ANUAL  </t>
  </si>
  <si>
    <t xml:space="preserve">% CUMPLIMIENTO  </t>
  </si>
  <si>
    <t xml:space="preserve">PLAN DE TRABAJO POR COMITÈS DEL SG-SST </t>
  </si>
  <si>
    <t>OBJETIVO:</t>
  </si>
  <si>
    <t xml:space="preserve">Describir las actividades a realizar anualmente por cada uno de los comitès que integran el SGSST </t>
  </si>
  <si>
    <t>COMITÉ DE CONVIVENCIA LABORAL (CCL)</t>
  </si>
  <si>
    <t xml:space="preserve">Comunicación asertiva </t>
  </si>
  <si>
    <t xml:space="preserve">Resolución de conflictos </t>
  </si>
  <si>
    <t xml:space="preserve">Casuística INCI </t>
  </si>
  <si>
    <t>COMITÉ PARITARIO DE SEGURIDAD Y SALUD EN EL TRABAJO (COPASST)</t>
  </si>
  <si>
    <t xml:space="preserve">Investigación de accidentes de trabajo </t>
  </si>
  <si>
    <t xml:space="preserve">Auditoría del SG-SST </t>
  </si>
  <si>
    <t xml:space="preserve">BRIGADA DE EMERGENCIA </t>
  </si>
  <si>
    <t xml:space="preserve">Seminario sobre emergencia por alteraciones de riesgo público </t>
  </si>
  <si>
    <t xml:space="preserve"> </t>
  </si>
  <si>
    <t xml:space="preserve">Primeros auxilios basicos </t>
  </si>
  <si>
    <t xml:space="preserve">COVID-19 </t>
  </si>
  <si>
    <t xml:space="preserve">Manejo de ansiedad y depresión por el aislamiento </t>
  </si>
  <si>
    <t xml:space="preserve">PROGRAMAS DE VIGILANCIA EPIDEMIOLÓGICA (PVE) </t>
  </si>
  <si>
    <t xml:space="preserve">Cuidado visual y auditivo </t>
  </si>
  <si>
    <t xml:space="preserve">Prevenciòn de enfermedades cardiovasculares </t>
  </si>
  <si>
    <t xml:space="preserve">CIBERACOSO </t>
  </si>
  <si>
    <t xml:space="preserve">Ciberacoso </t>
  </si>
  <si>
    <t xml:space="preserve">ACTIVIDADES DE MIPG </t>
  </si>
  <si>
    <t xml:space="preserve">Prevención del sedentarismo </t>
  </si>
  <si>
    <t xml:space="preserve">Tele orientaciòn psicològica </t>
  </si>
  <si>
    <t xml:space="preserve">EJECUTADO ANUAL </t>
  </si>
  <si>
    <t xml:space="preserve">% CUMPLIMIENTO ANUAL </t>
  </si>
  <si>
    <t xml:space="preserve">SEGUIMIENTO NOVIEMBRE </t>
  </si>
  <si>
    <t>Se realiza inspecciòn de elementos de protecciòn personal (EPP's) correspondiente al personal de la Entidad el dìa 26-11-2021</t>
  </si>
  <si>
    <t xml:space="preserve">Se implementa el mes de la salud de la Entidad con las siguientes actividades:                                                   -Autocuidado de la salud mental:02-11-2021                                                   -Desafìos para el reintegro laboral:05-11-2021                                                           -Prevenciòn de enfermedades cardiovasculares: 10-11-2021                       -Higiene del sueño:16-11-2021                     -Rumbaterapia: 19-11-2021                    -Salud masculina: 22-11-2021                       -Cuidado visual y auditivo: 26-11-2021                                                                -Neurolinguistica: 29-11-2021                     - Exàmenes mèdicos periòdicos y aplicaciòn de baterìa de riesgo psicosocial: 22 y 23 de nov. </t>
  </si>
  <si>
    <t xml:space="preserve">Se realiza capacitaciòn dirigida a la brigada de emergencia sobre tècnicas de evacuaciòn </t>
  </si>
  <si>
    <t>Se realiza capacitaciòn el dìa 26-11-2021</t>
  </si>
  <si>
    <t xml:space="preserve">SEGUIMIENTO NOVIEMBRE  </t>
  </si>
  <si>
    <t>Se realiza capacitaciòn el dìa 10-11-2021</t>
  </si>
  <si>
    <t>No se realizo informe de revisiòn por la alta direcciòn</t>
  </si>
  <si>
    <t xml:space="preserve">No se realizaron inspecciones a los botiquines y a las camillas de seguridad </t>
  </si>
  <si>
    <t>Se realizo la recarga de los extintores con fecha de vencimiento a diciembre de la vigencia 2022</t>
  </si>
  <si>
    <t>No se realizo la actividad de capacitaciòn</t>
  </si>
  <si>
    <t xml:space="preserve">Revisar y publicar la política de SST como mínimo una vez al año y, de requerirse, actualizarla acorde con los cambios en la empresa y en materia de SST                               </t>
  </si>
  <si>
    <t xml:space="preserve">RESPONSABLE O LIDER </t>
  </si>
  <si>
    <t xml:space="preserve">Apoyo SST - Gestión Humana </t>
  </si>
  <si>
    <t xml:space="preserve">Describir las actividades que se desarrollaran anualmente, en cumplimiento del Sistema de Gestión de Seguridad y Salud en el Trabajo (SG-SST) del Instituto Nacional para Ciegos INCI </t>
  </si>
  <si>
    <t xml:space="preserve">Dar cumplimiento al programa de inspecciones del Sistema de Gestión de Seguridad y Salud en el Trabajo (SG-SST) </t>
  </si>
  <si>
    <t xml:space="preserve">Apoyo SST - Gestión Humana -COPASST  </t>
  </si>
  <si>
    <t>Apoyo SST - Gestión Humana</t>
  </si>
  <si>
    <t>Proveedor externo - Apoyo SST  Gestión Humana</t>
  </si>
  <si>
    <t xml:space="preserve">Humanos, tecnológicos </t>
  </si>
  <si>
    <t>Humanos, tecnológicos, financieros</t>
  </si>
  <si>
    <t>Humanos, tecnológicos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</si>
</sst>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rgb="FFFF0000"/>
      <name val="Arial"/>
      <family val="2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17" xfId="0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9" fontId="0" fillId="0" borderId="0" xfId="1" applyFont="1"/>
    <xf numFmtId="9" fontId="0" fillId="0" borderId="0" xfId="1" applyFont="1" applyAlignment="1">
      <alignment horizontal="left"/>
    </xf>
    <xf numFmtId="0" fontId="9" fillId="0" borderId="17" xfId="0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" fontId="9" fillId="0" borderId="6" xfId="1" applyNumberFormat="1" applyFont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5" fillId="2" borderId="9" xfId="3" applyFont="1" applyFill="1" applyBorder="1" applyAlignment="1">
      <alignment horizontal="center" vertical="center"/>
    </xf>
    <xf numFmtId="0" fontId="5" fillId="2" borderId="10" xfId="3" applyFont="1" applyFill="1" applyBorder="1" applyAlignment="1">
      <alignment horizontal="center" vertical="center"/>
    </xf>
    <xf numFmtId="0" fontId="5" fillId="2" borderId="11" xfId="3" applyFont="1" applyFill="1" applyBorder="1" applyAlignment="1">
      <alignment horizontal="center" vertical="center"/>
    </xf>
    <xf numFmtId="9" fontId="7" fillId="0" borderId="7" xfId="1" applyFont="1" applyFill="1" applyBorder="1" applyAlignment="1">
      <alignment horizontal="center"/>
    </xf>
    <xf numFmtId="9" fontId="7" fillId="0" borderId="22" xfId="1" applyFont="1" applyFill="1" applyBorder="1" applyAlignment="1">
      <alignment horizontal="center"/>
    </xf>
    <xf numFmtId="9" fontId="13" fillId="0" borderId="7" xfId="1" applyFont="1" applyBorder="1" applyAlignment="1">
      <alignment horizontal="center"/>
    </xf>
    <xf numFmtId="9" fontId="13" fillId="0" borderId="22" xfId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5" fillId="4" borderId="13" xfId="2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 wrapText="1"/>
    </xf>
    <xf numFmtId="0" fontId="5" fillId="4" borderId="15" xfId="2" applyFont="1" applyFill="1" applyBorder="1" applyAlignment="1">
      <alignment horizontal="center" vertical="center" wrapText="1"/>
    </xf>
    <xf numFmtId="0" fontId="5" fillId="4" borderId="16" xfId="2" applyFont="1" applyFill="1" applyBorder="1" applyAlignment="1">
      <alignment horizontal="center" vertical="center" wrapText="1"/>
    </xf>
    <xf numFmtId="0" fontId="5" fillId="4" borderId="17" xfId="2" applyFont="1" applyFill="1" applyBorder="1" applyAlignment="1">
      <alignment horizontal="center" vertical="center" wrapText="1"/>
    </xf>
    <xf numFmtId="0" fontId="5" fillId="4" borderId="18" xfId="2" applyFont="1" applyFill="1" applyBorder="1" applyAlignment="1">
      <alignment horizontal="center" vertical="center" wrapText="1"/>
    </xf>
    <xf numFmtId="0" fontId="5" fillId="4" borderId="19" xfId="2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left" vertical="center" wrapText="1"/>
    </xf>
    <xf numFmtId="0" fontId="6" fillId="5" borderId="6" xfId="2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6" fillId="0" borderId="6" xfId="2" applyFont="1" applyFill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6" fillId="0" borderId="6" xfId="2" applyFont="1" applyFill="1" applyBorder="1" applyAlignment="1">
      <alignment horizontal="left" vertical="center" wrapText="1"/>
    </xf>
    <xf numFmtId="0" fontId="8" fillId="0" borderId="6" xfId="0" applyFont="1" applyBorder="1" applyAlignment="1">
      <alignment vertical="center"/>
    </xf>
    <xf numFmtId="0" fontId="6" fillId="0" borderId="20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6" fillId="0" borderId="17" xfId="2" applyFont="1" applyFill="1" applyBorder="1" applyAlignment="1">
      <alignment vertical="center" wrapText="1"/>
    </xf>
    <xf numFmtId="0" fontId="8" fillId="0" borderId="6" xfId="0" applyFont="1" applyBorder="1"/>
    <xf numFmtId="0" fontId="8" fillId="0" borderId="6" xfId="0" applyFont="1" applyBorder="1" applyAlignment="1">
      <alignment vertical="center" wrapText="1"/>
    </xf>
    <xf numFmtId="0" fontId="8" fillId="0" borderId="6" xfId="0" applyFont="1" applyFill="1" applyBorder="1"/>
    <xf numFmtId="0" fontId="6" fillId="0" borderId="6" xfId="0" applyFont="1" applyFill="1" applyBorder="1"/>
    <xf numFmtId="0" fontId="8" fillId="0" borderId="6" xfId="0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16" fillId="0" borderId="20" xfId="2" applyFont="1" applyFill="1" applyBorder="1" applyAlignment="1">
      <alignment horizontal="center" vertical="center" wrapText="1"/>
    </xf>
    <xf numFmtId="0" fontId="16" fillId="0" borderId="14" xfId="2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16" fillId="0" borderId="17" xfId="2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vertical="center" wrapText="1"/>
    </xf>
    <xf numFmtId="0" fontId="16" fillId="0" borderId="6" xfId="2" applyFont="1" applyFill="1" applyBorder="1" applyAlignment="1">
      <alignment horizontal="center" vertical="center" wrapText="1"/>
    </xf>
    <xf numFmtId="0" fontId="17" fillId="0" borderId="6" xfId="2" applyFont="1" applyFill="1" applyBorder="1" applyAlignment="1">
      <alignment horizontal="center" vertical="center" wrapText="1"/>
    </xf>
    <xf numFmtId="0" fontId="8" fillId="0" borderId="0" xfId="0" applyFont="1"/>
    <xf numFmtId="0" fontId="18" fillId="2" borderId="9" xfId="3" applyFont="1" applyFill="1" applyBorder="1" applyAlignment="1">
      <alignment horizontal="center" vertical="center" wrapText="1"/>
    </xf>
    <xf numFmtId="0" fontId="18" fillId="2" borderId="10" xfId="3" applyFont="1" applyFill="1" applyBorder="1" applyAlignment="1">
      <alignment horizontal="center" vertical="center" wrapText="1"/>
    </xf>
    <xf numFmtId="0" fontId="18" fillId="2" borderId="12" xfId="3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4" borderId="20" xfId="2" applyFont="1" applyFill="1" applyBorder="1" applyAlignment="1">
      <alignment horizontal="center" vertical="center" wrapText="1"/>
    </xf>
    <xf numFmtId="0" fontId="5" fillId="6" borderId="7" xfId="2" applyFont="1" applyFill="1" applyBorder="1" applyAlignment="1">
      <alignment horizontal="center" vertical="center" wrapText="1"/>
    </xf>
    <xf numFmtId="0" fontId="5" fillId="6" borderId="21" xfId="2" applyFont="1" applyFill="1" applyBorder="1" applyAlignment="1">
      <alignment horizontal="center" vertical="center" wrapText="1"/>
    </xf>
    <xf numFmtId="0" fontId="5" fillId="6" borderId="22" xfId="2" applyFont="1" applyFill="1" applyBorder="1" applyAlignment="1">
      <alignment horizontal="center" vertical="center" wrapText="1"/>
    </xf>
    <xf numFmtId="0" fontId="15" fillId="0" borderId="6" xfId="0" applyFont="1" applyFill="1" applyBorder="1"/>
    <xf numFmtId="0" fontId="15" fillId="0" borderId="7" xfId="0" applyFont="1" applyFill="1" applyBorder="1"/>
    <xf numFmtId="0" fontId="15" fillId="0" borderId="6" xfId="0" applyFont="1" applyBorder="1"/>
    <xf numFmtId="0" fontId="8" fillId="0" borderId="6" xfId="0" applyFont="1" applyFill="1" applyBorder="1" applyAlignment="1">
      <alignment vertical="center"/>
    </xf>
    <xf numFmtId="0" fontId="15" fillId="0" borderId="7" xfId="0" applyFont="1" applyBorder="1"/>
    <xf numFmtId="0" fontId="8" fillId="0" borderId="6" xfId="0" applyFont="1" applyBorder="1" applyAlignment="1">
      <alignment horizontal="left" wrapText="1"/>
    </xf>
    <xf numFmtId="0" fontId="15" fillId="0" borderId="6" xfId="0" applyFont="1" applyBorder="1" applyAlignment="1">
      <alignment wrapText="1"/>
    </xf>
    <xf numFmtId="0" fontId="8" fillId="0" borderId="6" xfId="0" applyFont="1" applyFill="1" applyBorder="1" applyAlignment="1">
      <alignment horizontal="left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0" fillId="0" borderId="24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Normal 6" xfId="2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963085</xdr:colOff>
      <xdr:row>0</xdr:row>
      <xdr:rowOff>52919</xdr:rowOff>
    </xdr:from>
    <xdr:to>
      <xdr:col>2</xdr:col>
      <xdr:colOff>1037165</xdr:colOff>
      <xdr:row>1</xdr:row>
      <xdr:rowOff>201085</xdr:rowOff>
    </xdr:to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1706035" y="443444"/>
          <a:ext cx="2674406" cy="3862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77258</xdr:colOff>
      <xdr:row>0</xdr:row>
      <xdr:rowOff>96309</xdr:rowOff>
    </xdr:from>
    <xdr:to>
      <xdr:col>1</xdr:col>
      <xdr:colOff>1829858</xdr:colOff>
      <xdr:row>1</xdr:row>
      <xdr:rowOff>267759</xdr:rowOff>
    </xdr:to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591608" y="667809"/>
          <a:ext cx="2162175" cy="3619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AE37"/>
  <sheetViews>
    <sheetView tabSelected="1" zoomScale="90" zoomScaleNormal="90" workbookViewId="0">
      <pane ySplit="6" topLeftCell="A7" activePane="bottomLeft" state="frozen"/>
      <selection pane="bottomLeft" activeCell="B26" sqref="B26"/>
    </sheetView>
  </sheetViews>
  <sheetFormatPr baseColWidth="10" defaultColWidth="0" defaultRowHeight="14.5" zeroHeight="1" x14ac:dyDescent="0.35"/>
  <cols>
    <col min="1" max="1" width="6.81640625" style="1" customWidth="1"/>
    <col min="2" max="2" width="39" style="13" customWidth="1"/>
    <col min="3" max="3" width="41" customWidth="1"/>
    <col min="4" max="4" width="28.7265625" style="17" customWidth="1"/>
    <col min="5" max="28" width="3.54296875" customWidth="1"/>
    <col min="29" max="29" width="27.7265625" style="12" customWidth="1"/>
    <col min="30" max="30" width="26.54296875" style="12" customWidth="1"/>
    <col min="31" max="31" width="34.26953125" customWidth="1"/>
    <col min="32" max="16384" width="11.453125" hidden="1"/>
  </cols>
  <sheetData>
    <row r="1" spans="1:31" ht="18.75" customHeight="1" x14ac:dyDescent="0.35">
      <c r="A1" s="39"/>
      <c r="B1" s="40"/>
      <c r="C1" s="41"/>
      <c r="D1" s="24" t="s">
        <v>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6"/>
    </row>
    <row r="2" spans="1:31" ht="18.75" customHeight="1" x14ac:dyDescent="0.35">
      <c r="A2" s="42"/>
      <c r="B2" s="43"/>
      <c r="C2" s="44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9"/>
    </row>
    <row r="3" spans="1:31" ht="35.25" customHeight="1" thickBot="1" x14ac:dyDescent="0.4">
      <c r="A3" s="30" t="s">
        <v>1</v>
      </c>
      <c r="B3" s="31"/>
      <c r="C3" s="32"/>
      <c r="D3" s="84" t="s">
        <v>109</v>
      </c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6"/>
    </row>
    <row r="4" spans="1:31" ht="9" customHeight="1" x14ac:dyDescent="0.35">
      <c r="A4" s="45" t="s">
        <v>2</v>
      </c>
      <c r="B4" s="45" t="s">
        <v>3</v>
      </c>
      <c r="C4" s="45" t="s">
        <v>4</v>
      </c>
      <c r="D4" s="46" t="s">
        <v>107</v>
      </c>
      <c r="E4" s="47" t="s">
        <v>6</v>
      </c>
      <c r="F4" s="48"/>
      <c r="G4" s="47" t="s">
        <v>7</v>
      </c>
      <c r="H4" s="48"/>
      <c r="I4" s="47" t="s">
        <v>8</v>
      </c>
      <c r="J4" s="48"/>
      <c r="K4" s="47" t="s">
        <v>9</v>
      </c>
      <c r="L4" s="48"/>
      <c r="M4" s="47" t="s">
        <v>10</v>
      </c>
      <c r="N4" s="48"/>
      <c r="O4" s="47" t="s">
        <v>11</v>
      </c>
      <c r="P4" s="48"/>
      <c r="Q4" s="47" t="s">
        <v>12</v>
      </c>
      <c r="R4" s="48"/>
      <c r="S4" s="47" t="s">
        <v>13</v>
      </c>
      <c r="T4" s="48"/>
      <c r="U4" s="47" t="s">
        <v>14</v>
      </c>
      <c r="V4" s="48"/>
      <c r="W4" s="47" t="s">
        <v>15</v>
      </c>
      <c r="X4" s="48"/>
      <c r="Y4" s="47" t="s">
        <v>16</v>
      </c>
      <c r="Z4" s="48"/>
      <c r="AA4" s="47" t="s">
        <v>17</v>
      </c>
      <c r="AB4" s="48"/>
      <c r="AC4" s="46" t="s">
        <v>18</v>
      </c>
      <c r="AD4" s="46" t="s">
        <v>19</v>
      </c>
      <c r="AE4" s="49" t="s">
        <v>95</v>
      </c>
    </row>
    <row r="5" spans="1:31" ht="21" customHeight="1" x14ac:dyDescent="0.35">
      <c r="A5" s="46"/>
      <c r="B5" s="46"/>
      <c r="C5" s="46"/>
      <c r="D5" s="46"/>
      <c r="E5" s="50"/>
      <c r="F5" s="51"/>
      <c r="G5" s="50"/>
      <c r="H5" s="51"/>
      <c r="I5" s="50"/>
      <c r="J5" s="51"/>
      <c r="K5" s="50"/>
      <c r="L5" s="51"/>
      <c r="M5" s="50"/>
      <c r="N5" s="51"/>
      <c r="O5" s="50"/>
      <c r="P5" s="51"/>
      <c r="Q5" s="50"/>
      <c r="R5" s="51"/>
      <c r="S5" s="50"/>
      <c r="T5" s="51"/>
      <c r="U5" s="50"/>
      <c r="V5" s="51"/>
      <c r="W5" s="50"/>
      <c r="X5" s="51"/>
      <c r="Y5" s="50"/>
      <c r="Z5" s="51"/>
      <c r="AA5" s="50"/>
      <c r="AB5" s="51"/>
      <c r="AC5" s="46"/>
      <c r="AD5" s="46"/>
      <c r="AE5" s="52"/>
    </row>
    <row r="6" spans="1:31" ht="21" customHeight="1" x14ac:dyDescent="0.35">
      <c r="A6" s="49"/>
      <c r="B6" s="49"/>
      <c r="C6" s="49"/>
      <c r="D6" s="49"/>
      <c r="E6" s="53" t="s">
        <v>20</v>
      </c>
      <c r="F6" s="53" t="s">
        <v>21</v>
      </c>
      <c r="G6" s="53" t="s">
        <v>20</v>
      </c>
      <c r="H6" s="53" t="s">
        <v>21</v>
      </c>
      <c r="I6" s="53" t="s">
        <v>20</v>
      </c>
      <c r="J6" s="53" t="s">
        <v>21</v>
      </c>
      <c r="K6" s="53" t="s">
        <v>20</v>
      </c>
      <c r="L6" s="53" t="s">
        <v>21</v>
      </c>
      <c r="M6" s="53" t="s">
        <v>20</v>
      </c>
      <c r="N6" s="53" t="s">
        <v>21</v>
      </c>
      <c r="O6" s="53" t="s">
        <v>20</v>
      </c>
      <c r="P6" s="53" t="s">
        <v>21</v>
      </c>
      <c r="Q6" s="53" t="s">
        <v>20</v>
      </c>
      <c r="R6" s="53" t="s">
        <v>21</v>
      </c>
      <c r="S6" s="53" t="s">
        <v>20</v>
      </c>
      <c r="T6" s="53" t="s">
        <v>21</v>
      </c>
      <c r="U6" s="53" t="s">
        <v>20</v>
      </c>
      <c r="V6" s="53" t="s">
        <v>21</v>
      </c>
      <c r="W6" s="53" t="s">
        <v>20</v>
      </c>
      <c r="X6" s="53" t="s">
        <v>21</v>
      </c>
      <c r="Y6" s="53" t="s">
        <v>20</v>
      </c>
      <c r="Z6" s="53" t="s">
        <v>21</v>
      </c>
      <c r="AA6" s="53" t="s">
        <v>20</v>
      </c>
      <c r="AB6" s="53" t="s">
        <v>21</v>
      </c>
      <c r="AC6" s="49"/>
      <c r="AD6" s="49"/>
      <c r="AE6" s="52"/>
    </row>
    <row r="7" spans="1:31" ht="57" customHeight="1" x14ac:dyDescent="0.35">
      <c r="A7" s="54">
        <v>1</v>
      </c>
      <c r="B7" s="55" t="s">
        <v>22</v>
      </c>
      <c r="C7" s="55" t="s">
        <v>23</v>
      </c>
      <c r="D7" s="54" t="s">
        <v>108</v>
      </c>
      <c r="E7" s="56">
        <v>1</v>
      </c>
      <c r="F7" s="57">
        <v>1</v>
      </c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4" t="s">
        <v>24</v>
      </c>
      <c r="AD7" s="54" t="s">
        <v>114</v>
      </c>
      <c r="AE7" s="55"/>
    </row>
    <row r="8" spans="1:31" ht="61.5" customHeight="1" x14ac:dyDescent="0.35">
      <c r="A8" s="59">
        <v>2</v>
      </c>
      <c r="B8" s="60" t="s">
        <v>25</v>
      </c>
      <c r="C8" s="60" t="s">
        <v>26</v>
      </c>
      <c r="D8" s="58" t="s">
        <v>108</v>
      </c>
      <c r="E8" s="58"/>
      <c r="F8" s="58"/>
      <c r="G8" s="56">
        <v>1</v>
      </c>
      <c r="H8" s="57">
        <v>1</v>
      </c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 t="s">
        <v>24</v>
      </c>
      <c r="AD8" s="58" t="s">
        <v>114</v>
      </c>
      <c r="AE8" s="61"/>
    </row>
    <row r="9" spans="1:31" ht="60.75" customHeight="1" x14ac:dyDescent="0.35">
      <c r="A9" s="59">
        <v>3</v>
      </c>
      <c r="B9" s="62" t="s">
        <v>106</v>
      </c>
      <c r="C9" s="62" t="s">
        <v>27</v>
      </c>
      <c r="D9" s="58" t="s">
        <v>108</v>
      </c>
      <c r="E9" s="58"/>
      <c r="F9" s="58"/>
      <c r="G9" s="58"/>
      <c r="H9" s="58"/>
      <c r="I9" s="56">
        <v>1</v>
      </c>
      <c r="J9" s="57">
        <v>1</v>
      </c>
      <c r="K9" s="63"/>
      <c r="L9" s="63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64" t="s">
        <v>28</v>
      </c>
      <c r="AD9" s="64" t="s">
        <v>114</v>
      </c>
      <c r="AE9" s="61"/>
    </row>
    <row r="10" spans="1:31" ht="74" customHeight="1" x14ac:dyDescent="0.35">
      <c r="A10" s="59">
        <v>4</v>
      </c>
      <c r="B10" s="60" t="s">
        <v>29</v>
      </c>
      <c r="C10" s="60" t="s">
        <v>30</v>
      </c>
      <c r="D10" s="58" t="s">
        <v>108</v>
      </c>
      <c r="E10" s="58"/>
      <c r="F10" s="58"/>
      <c r="G10" s="58"/>
      <c r="H10" s="58"/>
      <c r="I10" s="56">
        <v>1</v>
      </c>
      <c r="J10" s="57">
        <v>1</v>
      </c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65"/>
      <c r="AD10" s="65"/>
      <c r="AE10" s="66"/>
    </row>
    <row r="11" spans="1:31" ht="57" customHeight="1" x14ac:dyDescent="0.35">
      <c r="A11" s="59">
        <v>5</v>
      </c>
      <c r="B11" s="60" t="s">
        <v>31</v>
      </c>
      <c r="C11" s="67" t="s">
        <v>32</v>
      </c>
      <c r="D11" s="54" t="s">
        <v>108</v>
      </c>
      <c r="E11" s="58"/>
      <c r="F11" s="58"/>
      <c r="G11" s="58"/>
      <c r="H11" s="58"/>
      <c r="I11" s="68"/>
      <c r="J11" s="68"/>
      <c r="K11" s="56">
        <v>1</v>
      </c>
      <c r="L11" s="57">
        <v>1</v>
      </c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 t="s">
        <v>24</v>
      </c>
      <c r="AD11" s="5" t="s">
        <v>114</v>
      </c>
      <c r="AE11" s="69"/>
    </row>
    <row r="12" spans="1:31" ht="98.25" customHeight="1" x14ac:dyDescent="0.35">
      <c r="A12" s="59">
        <v>6</v>
      </c>
      <c r="B12" s="62" t="s">
        <v>33</v>
      </c>
      <c r="C12" s="60" t="s">
        <v>34</v>
      </c>
      <c r="D12" s="58" t="s">
        <v>108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6">
        <v>1</v>
      </c>
      <c r="P12" s="58"/>
      <c r="Q12" s="58"/>
      <c r="R12" s="58"/>
      <c r="S12" s="68"/>
      <c r="T12" s="70"/>
      <c r="U12" s="68"/>
      <c r="V12" s="70"/>
      <c r="W12" s="58"/>
      <c r="X12" s="58"/>
      <c r="Y12" s="58"/>
      <c r="Z12" s="58"/>
      <c r="AA12" s="58"/>
      <c r="AB12" s="58"/>
      <c r="AC12" s="58" t="s">
        <v>35</v>
      </c>
      <c r="AD12" s="58" t="s">
        <v>115</v>
      </c>
      <c r="AE12" s="61"/>
    </row>
    <row r="13" spans="1:31" ht="81.75" customHeight="1" x14ac:dyDescent="0.35">
      <c r="A13" s="59">
        <v>7</v>
      </c>
      <c r="B13" s="60" t="s">
        <v>36</v>
      </c>
      <c r="C13" s="60" t="s">
        <v>37</v>
      </c>
      <c r="D13" s="58" t="s">
        <v>108</v>
      </c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6">
        <v>1</v>
      </c>
      <c r="R13" s="57">
        <v>1</v>
      </c>
      <c r="S13" s="68"/>
      <c r="T13" s="70"/>
      <c r="U13" s="58"/>
      <c r="V13" s="58"/>
      <c r="W13" s="58"/>
      <c r="X13" s="58"/>
      <c r="Y13" s="68"/>
      <c r="Z13" s="70"/>
      <c r="AA13" s="58"/>
      <c r="AB13" s="58"/>
      <c r="AC13" s="58" t="s">
        <v>38</v>
      </c>
      <c r="AD13" s="58" t="s">
        <v>116</v>
      </c>
      <c r="AE13" s="68"/>
    </row>
    <row r="14" spans="1:31" ht="143.25" customHeight="1" x14ac:dyDescent="0.35">
      <c r="A14" s="59">
        <v>8</v>
      </c>
      <c r="B14" s="62" t="s">
        <v>39</v>
      </c>
      <c r="C14" s="60" t="s">
        <v>40</v>
      </c>
      <c r="D14" s="58" t="s">
        <v>108</v>
      </c>
      <c r="E14" s="71"/>
      <c r="F14" s="71"/>
      <c r="G14" s="56">
        <v>1</v>
      </c>
      <c r="H14" s="57">
        <v>1</v>
      </c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 t="s">
        <v>41</v>
      </c>
      <c r="AD14" s="58" t="s">
        <v>116</v>
      </c>
      <c r="AE14" s="61"/>
    </row>
    <row r="15" spans="1:31" ht="67.5" customHeight="1" x14ac:dyDescent="0.35">
      <c r="A15" s="59">
        <v>9</v>
      </c>
      <c r="B15" s="62" t="s">
        <v>42</v>
      </c>
      <c r="C15" s="60" t="s">
        <v>43</v>
      </c>
      <c r="D15" s="58" t="s">
        <v>108</v>
      </c>
      <c r="E15" s="71"/>
      <c r="F15" s="71"/>
      <c r="G15" s="58"/>
      <c r="H15" s="58"/>
      <c r="I15" s="58"/>
      <c r="J15" s="58"/>
      <c r="K15" s="56">
        <v>1</v>
      </c>
      <c r="L15" s="58"/>
      <c r="M15" s="58"/>
      <c r="N15" s="58"/>
      <c r="O15" s="58"/>
      <c r="P15" s="58"/>
      <c r="Q15" s="58"/>
      <c r="R15" s="58"/>
      <c r="S15" s="68"/>
      <c r="T15" s="70"/>
      <c r="U15" s="58"/>
      <c r="V15" s="58"/>
      <c r="W15" s="58"/>
      <c r="X15" s="58"/>
      <c r="Y15" s="58"/>
      <c r="Z15" s="58"/>
      <c r="AA15" s="58"/>
      <c r="AB15" s="58"/>
      <c r="AC15" s="58" t="s">
        <v>24</v>
      </c>
      <c r="AD15" s="58" t="s">
        <v>116</v>
      </c>
      <c r="AE15" s="68"/>
    </row>
    <row r="16" spans="1:31" ht="56.25" customHeight="1" x14ac:dyDescent="0.35">
      <c r="A16" s="59">
        <v>10</v>
      </c>
      <c r="B16" s="62" t="s">
        <v>44</v>
      </c>
      <c r="C16" s="60" t="s">
        <v>45</v>
      </c>
      <c r="D16" s="58" t="s">
        <v>108</v>
      </c>
      <c r="E16" s="71"/>
      <c r="F16" s="71"/>
      <c r="G16" s="58"/>
      <c r="H16" s="58"/>
      <c r="I16" s="58"/>
      <c r="J16" s="58"/>
      <c r="K16" s="58"/>
      <c r="L16" s="58"/>
      <c r="M16" s="71"/>
      <c r="N16" s="71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68"/>
      <c r="Z16" s="70"/>
      <c r="AA16" s="56">
        <v>1</v>
      </c>
      <c r="AB16" s="58"/>
      <c r="AC16" s="58" t="s">
        <v>24</v>
      </c>
      <c r="AD16" s="58" t="s">
        <v>116</v>
      </c>
      <c r="AE16" s="66" t="s">
        <v>102</v>
      </c>
    </row>
    <row r="17" spans="1:31" ht="46.5" customHeight="1" x14ac:dyDescent="0.35">
      <c r="A17" s="72">
        <v>11</v>
      </c>
      <c r="B17" s="73" t="s">
        <v>110</v>
      </c>
      <c r="C17" s="74" t="s">
        <v>46</v>
      </c>
      <c r="D17" s="75" t="s">
        <v>111</v>
      </c>
      <c r="E17" s="71"/>
      <c r="F17" s="71"/>
      <c r="G17" s="58"/>
      <c r="H17" s="58"/>
      <c r="I17" s="58"/>
      <c r="J17" s="58"/>
      <c r="K17" s="58"/>
      <c r="L17" s="58"/>
      <c r="M17" s="58"/>
      <c r="N17" s="58"/>
      <c r="O17" s="56">
        <v>1</v>
      </c>
      <c r="P17" s="57">
        <v>1</v>
      </c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6">
        <v>1</v>
      </c>
      <c r="AB17" s="58"/>
      <c r="AC17" s="64" t="s">
        <v>47</v>
      </c>
      <c r="AD17" s="64" t="s">
        <v>116</v>
      </c>
      <c r="AE17" s="69" t="s">
        <v>103</v>
      </c>
    </row>
    <row r="18" spans="1:31" ht="60.75" customHeight="1" x14ac:dyDescent="0.35">
      <c r="A18" s="72"/>
      <c r="B18" s="73"/>
      <c r="C18" s="74" t="s">
        <v>48</v>
      </c>
      <c r="D18" s="76"/>
      <c r="E18" s="77"/>
      <c r="F18" s="77"/>
      <c r="G18" s="56">
        <v>1</v>
      </c>
      <c r="H18" s="57">
        <v>1</v>
      </c>
      <c r="I18" s="56">
        <v>1</v>
      </c>
      <c r="J18" s="57">
        <v>1</v>
      </c>
      <c r="K18" s="56">
        <v>1</v>
      </c>
      <c r="L18" s="57">
        <v>1</v>
      </c>
      <c r="M18" s="56">
        <v>1</v>
      </c>
      <c r="N18" s="57">
        <v>1</v>
      </c>
      <c r="O18" s="56">
        <v>1</v>
      </c>
      <c r="P18" s="57">
        <v>1</v>
      </c>
      <c r="Q18" s="56">
        <v>1</v>
      </c>
      <c r="R18" s="57">
        <v>1</v>
      </c>
      <c r="S18" s="56">
        <v>1</v>
      </c>
      <c r="T18" s="57">
        <v>1</v>
      </c>
      <c r="U18" s="56">
        <v>1</v>
      </c>
      <c r="V18" s="57">
        <v>1</v>
      </c>
      <c r="W18" s="56">
        <v>1</v>
      </c>
      <c r="X18" s="57">
        <v>1</v>
      </c>
      <c r="Y18" s="56">
        <v>1</v>
      </c>
      <c r="Z18" s="57">
        <v>1</v>
      </c>
      <c r="AA18" s="56">
        <v>1</v>
      </c>
      <c r="AB18" s="58"/>
      <c r="AC18" s="78"/>
      <c r="AD18" s="78"/>
      <c r="AE18" s="61" t="s">
        <v>96</v>
      </c>
    </row>
    <row r="19" spans="1:31" ht="28.5" customHeight="1" x14ac:dyDescent="0.35">
      <c r="A19" s="72"/>
      <c r="B19" s="73"/>
      <c r="C19" s="74" t="s">
        <v>49</v>
      </c>
      <c r="D19" s="76"/>
      <c r="E19" s="71"/>
      <c r="F19" s="71"/>
      <c r="G19" s="58"/>
      <c r="H19" s="58"/>
      <c r="I19" s="58"/>
      <c r="J19" s="58"/>
      <c r="K19" s="58"/>
      <c r="L19" s="58"/>
      <c r="M19" s="58"/>
      <c r="N19" s="58"/>
      <c r="O19" s="56">
        <v>1</v>
      </c>
      <c r="P19" s="57">
        <v>1</v>
      </c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6">
        <v>1</v>
      </c>
      <c r="AB19" s="57">
        <v>1</v>
      </c>
      <c r="AC19" s="78"/>
      <c r="AD19" s="78"/>
      <c r="AE19" s="69" t="s">
        <v>104</v>
      </c>
    </row>
    <row r="20" spans="1:31" ht="21.75" customHeight="1" x14ac:dyDescent="0.35">
      <c r="A20" s="72"/>
      <c r="B20" s="73"/>
      <c r="C20" s="74" t="s">
        <v>50</v>
      </c>
      <c r="D20" s="79"/>
      <c r="E20" s="71"/>
      <c r="F20" s="71"/>
      <c r="G20" s="58"/>
      <c r="H20" s="58"/>
      <c r="I20" s="58"/>
      <c r="J20" s="58"/>
      <c r="K20" s="58"/>
      <c r="L20" s="58"/>
      <c r="M20" s="56">
        <v>1</v>
      </c>
      <c r="N20" s="58"/>
      <c r="O20" s="58"/>
      <c r="P20" s="58"/>
      <c r="Q20" s="58"/>
      <c r="R20" s="58"/>
      <c r="S20" s="58"/>
      <c r="T20" s="58"/>
      <c r="U20" s="68"/>
      <c r="V20" s="70"/>
      <c r="W20" s="58"/>
      <c r="X20" s="58"/>
      <c r="Y20" s="58"/>
      <c r="Z20" s="58"/>
      <c r="AA20" s="58"/>
      <c r="AB20" s="58"/>
      <c r="AC20" s="65"/>
      <c r="AD20" s="65"/>
      <c r="AE20" s="68"/>
    </row>
    <row r="21" spans="1:31" ht="261" customHeight="1" x14ac:dyDescent="0.35">
      <c r="A21" s="59">
        <v>12</v>
      </c>
      <c r="B21" s="62" t="s">
        <v>51</v>
      </c>
      <c r="C21" s="80" t="s">
        <v>52</v>
      </c>
      <c r="D21" s="81" t="s">
        <v>112</v>
      </c>
      <c r="E21" s="70"/>
      <c r="F21" s="70"/>
      <c r="G21" s="82"/>
      <c r="H21" s="82"/>
      <c r="I21" s="82"/>
      <c r="J21" s="82"/>
      <c r="K21" s="82"/>
      <c r="L21" s="82"/>
      <c r="M21" s="70"/>
      <c r="N21" s="70"/>
      <c r="O21" s="82"/>
      <c r="P21" s="82"/>
      <c r="Q21" s="82"/>
      <c r="R21" s="82"/>
      <c r="S21" s="82"/>
      <c r="T21" s="82"/>
      <c r="U21" s="82"/>
      <c r="V21" s="82"/>
      <c r="W21" s="83"/>
      <c r="X21" s="58"/>
      <c r="Y21" s="56">
        <v>1</v>
      </c>
      <c r="Z21" s="57">
        <v>1</v>
      </c>
      <c r="AA21" s="82"/>
      <c r="AB21" s="82"/>
      <c r="AC21" s="58" t="s">
        <v>53</v>
      </c>
      <c r="AD21" s="58" t="s">
        <v>116</v>
      </c>
      <c r="AE21" s="69" t="s">
        <v>97</v>
      </c>
    </row>
    <row r="22" spans="1:31" ht="63.75" customHeight="1" x14ac:dyDescent="0.35">
      <c r="A22" s="59">
        <v>13</v>
      </c>
      <c r="B22" s="62" t="s">
        <v>54</v>
      </c>
      <c r="C22" s="80" t="s">
        <v>55</v>
      </c>
      <c r="D22" s="81" t="s">
        <v>113</v>
      </c>
      <c r="E22" s="70"/>
      <c r="F22" s="70"/>
      <c r="G22" s="82"/>
      <c r="H22" s="82"/>
      <c r="I22" s="82"/>
      <c r="J22" s="82"/>
      <c r="K22" s="56">
        <v>1</v>
      </c>
      <c r="L22" s="57">
        <v>1</v>
      </c>
      <c r="M22" s="70"/>
      <c r="N22" s="70"/>
      <c r="O22" s="82"/>
      <c r="P22" s="82"/>
      <c r="Q22" s="82"/>
      <c r="R22" s="82"/>
      <c r="S22" s="82"/>
      <c r="T22" s="82"/>
      <c r="U22" s="82"/>
      <c r="V22" s="82"/>
      <c r="W22" s="58"/>
      <c r="X22" s="58"/>
      <c r="Y22" s="82"/>
      <c r="Z22" s="82"/>
      <c r="AA22" s="82"/>
      <c r="AB22" s="82"/>
      <c r="AC22" s="58" t="s">
        <v>56</v>
      </c>
      <c r="AD22" s="58" t="s">
        <v>116</v>
      </c>
      <c r="AE22" s="61"/>
    </row>
    <row r="23" spans="1:31" ht="63.75" customHeight="1" x14ac:dyDescent="0.35">
      <c r="A23" s="59">
        <v>14</v>
      </c>
      <c r="B23" s="62" t="s">
        <v>57</v>
      </c>
      <c r="C23" s="80" t="s">
        <v>58</v>
      </c>
      <c r="D23" s="81" t="s">
        <v>113</v>
      </c>
      <c r="E23" s="70"/>
      <c r="F23" s="70"/>
      <c r="G23" s="82"/>
      <c r="H23" s="82"/>
      <c r="I23" s="82"/>
      <c r="J23" s="82"/>
      <c r="K23" s="56">
        <v>1</v>
      </c>
      <c r="L23" s="57">
        <v>1</v>
      </c>
      <c r="M23" s="70"/>
      <c r="N23" s="70"/>
      <c r="O23" s="82"/>
      <c r="P23" s="82"/>
      <c r="Q23" s="82"/>
      <c r="R23" s="82"/>
      <c r="S23" s="82"/>
      <c r="T23" s="82"/>
      <c r="U23" s="82"/>
      <c r="V23" s="82"/>
      <c r="W23" s="58"/>
      <c r="X23" s="58"/>
      <c r="Y23" s="82"/>
      <c r="Z23" s="82"/>
      <c r="AA23" s="82"/>
      <c r="AB23" s="82"/>
      <c r="AC23" s="58" t="s">
        <v>53</v>
      </c>
      <c r="AD23" s="58" t="s">
        <v>116</v>
      </c>
      <c r="AE23" s="61"/>
    </row>
    <row r="24" spans="1:31" ht="77.25" customHeight="1" x14ac:dyDescent="0.35">
      <c r="A24" s="59">
        <v>15</v>
      </c>
      <c r="B24" s="62" t="s">
        <v>59</v>
      </c>
      <c r="C24" s="80" t="s">
        <v>60</v>
      </c>
      <c r="D24" s="81" t="s">
        <v>113</v>
      </c>
      <c r="E24" s="70"/>
      <c r="F24" s="70"/>
      <c r="G24" s="82"/>
      <c r="H24" s="82"/>
      <c r="I24" s="82"/>
      <c r="J24" s="82"/>
      <c r="K24" s="82"/>
      <c r="L24" s="82"/>
      <c r="M24" s="70"/>
      <c r="N24" s="70"/>
      <c r="O24" s="56">
        <v>1</v>
      </c>
      <c r="P24" s="57">
        <v>1</v>
      </c>
      <c r="Q24" s="82"/>
      <c r="R24" s="82"/>
      <c r="S24" s="82"/>
      <c r="T24" s="82"/>
      <c r="U24" s="82"/>
      <c r="V24" s="82"/>
      <c r="W24" s="58"/>
      <c r="X24" s="58"/>
      <c r="Y24" s="82"/>
      <c r="Z24" s="82"/>
      <c r="AA24" s="82"/>
      <c r="AB24" s="82"/>
      <c r="AC24" s="58" t="s">
        <v>61</v>
      </c>
      <c r="AD24" s="58" t="s">
        <v>116</v>
      </c>
      <c r="AE24" s="69"/>
    </row>
    <row r="25" spans="1:31" ht="53.25" customHeight="1" x14ac:dyDescent="0.35">
      <c r="A25" s="59">
        <v>17</v>
      </c>
      <c r="B25" s="62" t="s">
        <v>62</v>
      </c>
      <c r="C25" s="80" t="s">
        <v>63</v>
      </c>
      <c r="D25" s="81" t="s">
        <v>113</v>
      </c>
      <c r="E25" s="70"/>
      <c r="F25" s="70"/>
      <c r="G25" s="82"/>
      <c r="H25" s="82"/>
      <c r="I25" s="82"/>
      <c r="J25" s="82"/>
      <c r="K25" s="82"/>
      <c r="L25" s="82"/>
      <c r="M25" s="70"/>
      <c r="N25" s="70"/>
      <c r="O25" s="82"/>
      <c r="P25" s="82"/>
      <c r="Q25" s="82"/>
      <c r="R25" s="82"/>
      <c r="S25" s="68"/>
      <c r="T25" s="68"/>
      <c r="U25" s="56">
        <v>1</v>
      </c>
      <c r="V25" s="57">
        <v>1</v>
      </c>
      <c r="W25" s="58"/>
      <c r="X25" s="58"/>
      <c r="Y25" s="56">
        <v>1</v>
      </c>
      <c r="Z25" s="57">
        <v>1</v>
      </c>
      <c r="AA25" s="82"/>
      <c r="AB25" s="82"/>
      <c r="AC25" s="58" t="s">
        <v>64</v>
      </c>
      <c r="AD25" s="58" t="s">
        <v>116</v>
      </c>
      <c r="AE25" s="69"/>
    </row>
    <row r="26" spans="1:31" ht="65.25" customHeight="1" x14ac:dyDescent="0.35">
      <c r="A26" s="59">
        <v>18</v>
      </c>
      <c r="B26" s="62" t="s">
        <v>59</v>
      </c>
      <c r="C26" s="80" t="s">
        <v>65</v>
      </c>
      <c r="D26" s="81" t="s">
        <v>113</v>
      </c>
      <c r="E26" s="70"/>
      <c r="F26" s="70"/>
      <c r="G26" s="82"/>
      <c r="H26" s="82"/>
      <c r="I26" s="82"/>
      <c r="J26" s="82"/>
      <c r="K26" s="82"/>
      <c r="L26" s="82"/>
      <c r="M26" s="70"/>
      <c r="N26" s="70"/>
      <c r="O26" s="68"/>
      <c r="P26" s="70"/>
      <c r="Q26" s="82"/>
      <c r="R26" s="82"/>
      <c r="S26" s="82"/>
      <c r="T26" s="82"/>
      <c r="U26" s="68"/>
      <c r="V26" s="68"/>
      <c r="W26" s="56">
        <v>1</v>
      </c>
      <c r="X26" s="57">
        <v>1</v>
      </c>
      <c r="Y26" s="82"/>
      <c r="Z26" s="82"/>
      <c r="AA26" s="82"/>
      <c r="AB26" s="82"/>
      <c r="AC26" s="58" t="s">
        <v>61</v>
      </c>
      <c r="AD26" s="58" t="s">
        <v>116</v>
      </c>
      <c r="AE26" s="69" t="s">
        <v>98</v>
      </c>
    </row>
    <row r="27" spans="1:31" ht="19.5" customHeight="1" x14ac:dyDescent="0.35">
      <c r="A27" s="2"/>
      <c r="B27" s="3" t="s">
        <v>66</v>
      </c>
      <c r="C27" s="4">
        <f>SUM(E27+G27+I27+K27+M27+O27+Q27+S27+U27+W27+Y27+AA27)</f>
        <v>33</v>
      </c>
      <c r="D27" s="2"/>
      <c r="E27" s="5">
        <f>SUM(E7:E26)</f>
        <v>1</v>
      </c>
      <c r="F27" s="5">
        <f>SUM(F7:F26)</f>
        <v>1</v>
      </c>
      <c r="G27" s="5">
        <f>SUM(G7:G26)</f>
        <v>3</v>
      </c>
      <c r="H27" s="5">
        <f>SUM(H7:H26)</f>
        <v>3</v>
      </c>
      <c r="I27" s="5">
        <f>SUM(I7:I26)</f>
        <v>3</v>
      </c>
      <c r="J27" s="5">
        <f>SUM(J7:J26)</f>
        <v>3</v>
      </c>
      <c r="K27" s="5">
        <f>SUM(K7:K26)</f>
        <v>5</v>
      </c>
      <c r="L27" s="5">
        <f>SUM(L7:L26)</f>
        <v>4</v>
      </c>
      <c r="M27" s="5">
        <f>SUM(M7:M26)</f>
        <v>2</v>
      </c>
      <c r="N27" s="5">
        <f>SUM(N7:N26)</f>
        <v>1</v>
      </c>
      <c r="O27" s="5">
        <f>SUM(O7:O26)</f>
        <v>5</v>
      </c>
      <c r="P27" s="5">
        <f>SUM(P7:P26)</f>
        <v>4</v>
      </c>
      <c r="Q27" s="5">
        <f>SUM(Q7:Q26)</f>
        <v>2</v>
      </c>
      <c r="R27" s="5">
        <f>SUM(R7:R26)</f>
        <v>2</v>
      </c>
      <c r="S27" s="5">
        <f>SUM(S7:S26)</f>
        <v>1</v>
      </c>
      <c r="T27" s="5">
        <f>SUM(T7:T26)</f>
        <v>1</v>
      </c>
      <c r="U27" s="5">
        <f>SUM(U7:U26)</f>
        <v>2</v>
      </c>
      <c r="V27" s="5">
        <f>SUM(V7:V26)</f>
        <v>2</v>
      </c>
      <c r="W27" s="5">
        <f>SUM(W7:W26)</f>
        <v>2</v>
      </c>
      <c r="X27" s="5">
        <f>SUM(X7:X26)</f>
        <v>2</v>
      </c>
      <c r="Y27" s="5">
        <f>SUM(Y7:Y26)</f>
        <v>3</v>
      </c>
      <c r="Z27" s="5">
        <f>SUM(Z7:Z26)</f>
        <v>3</v>
      </c>
      <c r="AA27" s="5">
        <f>SUM(AA7:AA26)</f>
        <v>4</v>
      </c>
      <c r="AB27" s="5">
        <f>SUM(AB7:AB26)</f>
        <v>1</v>
      </c>
      <c r="AC27" s="6"/>
      <c r="AD27" s="6"/>
      <c r="AE27" s="7"/>
    </row>
    <row r="28" spans="1:31" ht="15.5" x14ac:dyDescent="0.35">
      <c r="B28" s="8" t="s">
        <v>67</v>
      </c>
      <c r="C28" s="9">
        <f>(F27+H27+J27+L27+N27+P27+R27+T27+V27+X27+Z27+AB27)</f>
        <v>27</v>
      </c>
      <c r="D28" s="10" t="s">
        <v>68</v>
      </c>
      <c r="E28" s="33">
        <f>1/C27</f>
        <v>3.0303030303030304E-2</v>
      </c>
      <c r="F28" s="34"/>
      <c r="G28" s="33">
        <f>(4/C27)</f>
        <v>0.12121212121212122</v>
      </c>
      <c r="H28" s="34"/>
      <c r="I28" s="33">
        <f>(7/C27)</f>
        <v>0.21212121212121213</v>
      </c>
      <c r="J28" s="34"/>
      <c r="K28" s="33">
        <f>(11/C27)</f>
        <v>0.33333333333333331</v>
      </c>
      <c r="L28" s="34"/>
      <c r="M28" s="33">
        <f>(12/C27)</f>
        <v>0.36363636363636365</v>
      </c>
      <c r="N28" s="34"/>
      <c r="O28" s="33">
        <f>(16/C27)</f>
        <v>0.48484848484848486</v>
      </c>
      <c r="P28" s="34"/>
      <c r="Q28" s="33">
        <f>18/C27</f>
        <v>0.54545454545454541</v>
      </c>
      <c r="R28" s="34"/>
      <c r="S28" s="33">
        <f>19/C27</f>
        <v>0.5757575757575758</v>
      </c>
      <c r="T28" s="34"/>
      <c r="U28" s="33">
        <f>21/C27</f>
        <v>0.63636363636363635</v>
      </c>
      <c r="V28" s="34"/>
      <c r="W28" s="33">
        <f>23/C27</f>
        <v>0.69696969696969702</v>
      </c>
      <c r="X28" s="34"/>
      <c r="Y28" s="33">
        <f>26/C27</f>
        <v>0.78787878787878785</v>
      </c>
      <c r="Z28" s="34"/>
      <c r="AA28" s="33">
        <f>26/C28</f>
        <v>0.96296296296296291</v>
      </c>
      <c r="AB28" s="34"/>
      <c r="AC28" s="11"/>
    </row>
    <row r="29" spans="1:31" hidden="1" x14ac:dyDescent="0.35">
      <c r="D29" s="14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6"/>
    </row>
    <row r="30" spans="1:31" hidden="1" x14ac:dyDescent="0.35">
      <c r="D30" s="14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6"/>
    </row>
    <row r="31" spans="1:31" hidden="1" x14ac:dyDescent="0.35">
      <c r="D31" s="1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6"/>
    </row>
    <row r="32" spans="1:31" hidden="1" x14ac:dyDescent="0.35">
      <c r="K32" s="18"/>
      <c r="L32" s="18"/>
      <c r="Q32" s="18"/>
      <c r="R32" s="18"/>
    </row>
    <row r="33" spans="4:18" hidden="1" x14ac:dyDescent="0.35">
      <c r="Q33" s="18"/>
      <c r="R33" s="18"/>
    </row>
    <row r="34" spans="4:18" hidden="1" x14ac:dyDescent="0.35">
      <c r="Q34" s="18"/>
      <c r="R34" s="18"/>
    </row>
    <row r="35" spans="4:18" hidden="1" x14ac:dyDescent="0.35">
      <c r="Q35" s="18"/>
      <c r="R35" s="18"/>
    </row>
    <row r="36" spans="4:18" hidden="1" x14ac:dyDescent="0.35">
      <c r="D36" s="19"/>
    </row>
    <row r="37" spans="4:18" x14ac:dyDescent="0.35"/>
  </sheetData>
  <mergeCells count="42">
    <mergeCell ref="I4:J5"/>
    <mergeCell ref="K4:L5"/>
    <mergeCell ref="W28:X28"/>
    <mergeCell ref="Y28:Z28"/>
    <mergeCell ref="AA28:AB28"/>
    <mergeCell ref="E28:F28"/>
    <mergeCell ref="G28:H28"/>
    <mergeCell ref="I28:J28"/>
    <mergeCell ref="K28:L28"/>
    <mergeCell ref="M28:N28"/>
    <mergeCell ref="O28:P28"/>
    <mergeCell ref="Q28:R28"/>
    <mergeCell ref="S28:T28"/>
    <mergeCell ref="U28:V28"/>
    <mergeCell ref="W4:X5"/>
    <mergeCell ref="Y4:Z5"/>
    <mergeCell ref="AA4:AB5"/>
    <mergeCell ref="AC4:AC6"/>
    <mergeCell ref="AD4:AD6"/>
    <mergeCell ref="AC9:AC10"/>
    <mergeCell ref="AD9:AD10"/>
    <mergeCell ref="A17:A20"/>
    <mergeCell ref="B17:B20"/>
    <mergeCell ref="D17:D20"/>
    <mergeCell ref="AC17:AC20"/>
    <mergeCell ref="AD17:AD20"/>
    <mergeCell ref="M4:N5"/>
    <mergeCell ref="O4:P5"/>
    <mergeCell ref="Q4:R5"/>
    <mergeCell ref="S4:T5"/>
    <mergeCell ref="A1:C2"/>
    <mergeCell ref="D1:AE2"/>
    <mergeCell ref="A3:C3"/>
    <mergeCell ref="D3:AE3"/>
    <mergeCell ref="A4:A6"/>
    <mergeCell ref="B4:B6"/>
    <mergeCell ref="C4:C6"/>
    <mergeCell ref="D4:D6"/>
    <mergeCell ref="E4:F5"/>
    <mergeCell ref="G4:H5"/>
    <mergeCell ref="AE4:AE6"/>
    <mergeCell ref="U4:V5"/>
  </mergeCells>
  <pageMargins left="0.7" right="0.7" top="0.75" bottom="0.75" header="0.3" footer="0.3"/>
  <pageSetup scale="30" orientation="portrait" r:id="rId1"/>
  <colBreaks count="1" manualBreakCount="1">
    <brk id="30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AB29"/>
  <sheetViews>
    <sheetView topLeftCell="A13" zoomScaleNormal="100" workbookViewId="0">
      <selection activeCell="C15" sqref="C15"/>
    </sheetView>
  </sheetViews>
  <sheetFormatPr baseColWidth="10" defaultColWidth="0" defaultRowHeight="14.5" zeroHeight="1" x14ac:dyDescent="0.35"/>
  <cols>
    <col min="1" max="1" width="6.1796875" customWidth="1"/>
    <col min="2" max="3" width="28.26953125" customWidth="1"/>
    <col min="4" max="13" width="3.81640625" customWidth="1"/>
    <col min="14" max="14" width="4.1796875" customWidth="1"/>
    <col min="15" max="27" width="3.81640625" customWidth="1"/>
    <col min="28" max="28" width="29.26953125" customWidth="1"/>
    <col min="29" max="16384" width="10.90625" hidden="1"/>
  </cols>
  <sheetData>
    <row r="1" spans="1:28" x14ac:dyDescent="0.35">
      <c r="A1" s="37"/>
      <c r="B1" s="37"/>
      <c r="C1" s="38" t="s">
        <v>69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28" ht="29.25" customHeight="1" x14ac:dyDescent="0.3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</row>
    <row r="3" spans="1:28" ht="18" customHeight="1" x14ac:dyDescent="0.35">
      <c r="A3" s="87" t="s">
        <v>70</v>
      </c>
      <c r="B3" s="87"/>
      <c r="C3" s="88" t="s">
        <v>71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</row>
    <row r="4" spans="1:28" ht="6.75" customHeight="1" x14ac:dyDescent="0.35">
      <c r="A4" s="52" t="s">
        <v>2</v>
      </c>
      <c r="B4" s="52" t="s">
        <v>3</v>
      </c>
      <c r="C4" s="52" t="s">
        <v>5</v>
      </c>
      <c r="D4" s="52" t="s">
        <v>6</v>
      </c>
      <c r="E4" s="52"/>
      <c r="F4" s="52" t="s">
        <v>7</v>
      </c>
      <c r="G4" s="52"/>
      <c r="H4" s="52" t="s">
        <v>8</v>
      </c>
      <c r="I4" s="52"/>
      <c r="J4" s="52" t="s">
        <v>9</v>
      </c>
      <c r="K4" s="52"/>
      <c r="L4" s="52" t="s">
        <v>10</v>
      </c>
      <c r="M4" s="52"/>
      <c r="N4" s="52" t="s">
        <v>11</v>
      </c>
      <c r="O4" s="52"/>
      <c r="P4" s="52" t="s">
        <v>12</v>
      </c>
      <c r="Q4" s="52"/>
      <c r="R4" s="52" t="s">
        <v>13</v>
      </c>
      <c r="S4" s="52"/>
      <c r="T4" s="52" t="s">
        <v>14</v>
      </c>
      <c r="U4" s="52"/>
      <c r="V4" s="52" t="s">
        <v>15</v>
      </c>
      <c r="W4" s="52"/>
      <c r="X4" s="52" t="s">
        <v>16</v>
      </c>
      <c r="Y4" s="52"/>
      <c r="Z4" s="52" t="s">
        <v>17</v>
      </c>
      <c r="AA4" s="52"/>
      <c r="AB4" s="89" t="s">
        <v>100</v>
      </c>
    </row>
    <row r="5" spans="1:28" ht="9" customHeight="1" x14ac:dyDescent="0.3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46"/>
    </row>
    <row r="6" spans="1:28" ht="15.5" x14ac:dyDescent="0.35">
      <c r="A6" s="52"/>
      <c r="B6" s="52"/>
      <c r="C6" s="52"/>
      <c r="D6" s="53" t="s">
        <v>20</v>
      </c>
      <c r="E6" s="53" t="s">
        <v>21</v>
      </c>
      <c r="F6" s="53" t="s">
        <v>20</v>
      </c>
      <c r="G6" s="53" t="s">
        <v>21</v>
      </c>
      <c r="H6" s="53" t="s">
        <v>20</v>
      </c>
      <c r="I6" s="53" t="s">
        <v>21</v>
      </c>
      <c r="J6" s="53" t="s">
        <v>20</v>
      </c>
      <c r="K6" s="53" t="s">
        <v>21</v>
      </c>
      <c r="L6" s="53" t="s">
        <v>20</v>
      </c>
      <c r="M6" s="53" t="s">
        <v>21</v>
      </c>
      <c r="N6" s="53" t="s">
        <v>20</v>
      </c>
      <c r="O6" s="53" t="s">
        <v>21</v>
      </c>
      <c r="P6" s="53" t="s">
        <v>20</v>
      </c>
      <c r="Q6" s="53" t="s">
        <v>21</v>
      </c>
      <c r="R6" s="53" t="s">
        <v>20</v>
      </c>
      <c r="S6" s="53" t="s">
        <v>21</v>
      </c>
      <c r="T6" s="53" t="s">
        <v>20</v>
      </c>
      <c r="U6" s="53" t="s">
        <v>21</v>
      </c>
      <c r="V6" s="53" t="s">
        <v>20</v>
      </c>
      <c r="W6" s="53" t="s">
        <v>21</v>
      </c>
      <c r="X6" s="53" t="s">
        <v>20</v>
      </c>
      <c r="Y6" s="53" t="s">
        <v>21</v>
      </c>
      <c r="Z6" s="53" t="s">
        <v>20</v>
      </c>
      <c r="AA6" s="53" t="s">
        <v>21</v>
      </c>
      <c r="AB6" s="49"/>
    </row>
    <row r="7" spans="1:28" ht="18" customHeight="1" x14ac:dyDescent="0.35">
      <c r="A7" s="90" t="s">
        <v>72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2"/>
    </row>
    <row r="8" spans="1:28" ht="33" customHeight="1" x14ac:dyDescent="0.35">
      <c r="A8" s="58">
        <v>1</v>
      </c>
      <c r="B8" s="62" t="s">
        <v>73</v>
      </c>
      <c r="C8" s="58" t="s">
        <v>108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6">
        <v>1</v>
      </c>
      <c r="O8" s="57">
        <v>1</v>
      </c>
      <c r="P8" s="58"/>
      <c r="Q8" s="58"/>
      <c r="R8" s="58"/>
      <c r="S8" s="58"/>
      <c r="T8" s="58"/>
      <c r="U8" s="58"/>
      <c r="V8" s="58"/>
      <c r="W8" s="58"/>
      <c r="X8" s="58"/>
      <c r="Y8" s="58"/>
      <c r="Z8" s="93"/>
      <c r="AA8" s="94"/>
      <c r="AB8" s="95"/>
    </row>
    <row r="9" spans="1:28" ht="34.5" customHeight="1" x14ac:dyDescent="0.35">
      <c r="A9" s="59">
        <v>2</v>
      </c>
      <c r="B9" s="60" t="s">
        <v>74</v>
      </c>
      <c r="C9" s="58" t="s">
        <v>108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6">
        <v>1</v>
      </c>
      <c r="O9" s="57">
        <v>1</v>
      </c>
      <c r="P9" s="58"/>
      <c r="Q9" s="58"/>
      <c r="R9" s="58"/>
      <c r="S9" s="58"/>
      <c r="T9" s="58"/>
      <c r="U9" s="58"/>
      <c r="V9" s="58"/>
      <c r="W9" s="58"/>
      <c r="X9" s="58"/>
      <c r="Y9" s="58"/>
      <c r="Z9" s="93"/>
      <c r="AA9" s="94"/>
      <c r="AB9" s="95"/>
    </row>
    <row r="10" spans="1:28" ht="33" customHeight="1" x14ac:dyDescent="0.35">
      <c r="A10" s="59">
        <v>3</v>
      </c>
      <c r="B10" s="60" t="s">
        <v>75</v>
      </c>
      <c r="C10" s="58" t="s">
        <v>108</v>
      </c>
      <c r="D10" s="58"/>
      <c r="E10" s="58"/>
      <c r="F10" s="58"/>
      <c r="G10" s="58"/>
      <c r="H10" s="58"/>
      <c r="I10" s="58"/>
      <c r="J10" s="96"/>
      <c r="K10" s="96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93"/>
      <c r="AA10" s="94"/>
      <c r="AB10" s="95"/>
    </row>
    <row r="11" spans="1:28" ht="15.75" customHeight="1" x14ac:dyDescent="0.35">
      <c r="A11" s="90" t="s">
        <v>76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2"/>
    </row>
    <row r="12" spans="1:28" ht="30" customHeight="1" x14ac:dyDescent="0.35">
      <c r="A12" s="59">
        <v>4</v>
      </c>
      <c r="B12" s="60" t="s">
        <v>77</v>
      </c>
      <c r="C12" s="58" t="s">
        <v>108</v>
      </c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6">
        <v>1</v>
      </c>
      <c r="O12" s="57">
        <v>1</v>
      </c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95"/>
      <c r="AA12" s="97"/>
      <c r="AB12" s="95"/>
    </row>
    <row r="13" spans="1:28" ht="57" customHeight="1" x14ac:dyDescent="0.35">
      <c r="A13" s="59">
        <v>6</v>
      </c>
      <c r="B13" s="62" t="s">
        <v>78</v>
      </c>
      <c r="C13" s="58" t="s">
        <v>108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6">
        <v>1</v>
      </c>
      <c r="S13" s="57">
        <v>1</v>
      </c>
      <c r="T13" s="70"/>
      <c r="U13" s="70"/>
      <c r="V13" s="58"/>
      <c r="W13" s="58"/>
      <c r="X13" s="58"/>
      <c r="Y13" s="58"/>
      <c r="Z13" s="95"/>
      <c r="AA13" s="97"/>
      <c r="AB13" s="98"/>
    </row>
    <row r="14" spans="1:28" ht="15.75" customHeight="1" x14ac:dyDescent="0.35">
      <c r="A14" s="90" t="s">
        <v>79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5"/>
    </row>
    <row r="15" spans="1:28" ht="30" customHeight="1" x14ac:dyDescent="0.35">
      <c r="A15" s="59">
        <v>7</v>
      </c>
      <c r="B15" s="62" t="s">
        <v>80</v>
      </c>
      <c r="C15" s="58" t="s">
        <v>108</v>
      </c>
      <c r="D15" s="58"/>
      <c r="E15" s="58"/>
      <c r="F15" s="58"/>
      <c r="G15" s="58"/>
      <c r="H15" s="58" t="s">
        <v>81</v>
      </c>
      <c r="I15" s="58"/>
      <c r="J15" s="58"/>
      <c r="K15" s="58"/>
      <c r="L15" s="58"/>
      <c r="M15" s="58"/>
      <c r="N15" s="56">
        <v>1</v>
      </c>
      <c r="O15" s="57">
        <v>1</v>
      </c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95"/>
      <c r="AA15" s="97"/>
      <c r="AB15" s="95"/>
    </row>
    <row r="16" spans="1:28" ht="89.25" customHeight="1" x14ac:dyDescent="0.35">
      <c r="A16" s="59">
        <v>8</v>
      </c>
      <c r="B16" s="62" t="s">
        <v>82</v>
      </c>
      <c r="C16" s="58" t="s">
        <v>108</v>
      </c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6">
        <v>1</v>
      </c>
      <c r="S16" s="57">
        <v>1</v>
      </c>
      <c r="T16" s="58"/>
      <c r="U16" s="58"/>
      <c r="V16" s="58"/>
      <c r="W16" s="58"/>
      <c r="X16" s="58"/>
      <c r="Y16" s="58"/>
      <c r="Z16" s="95"/>
      <c r="AA16" s="97"/>
      <c r="AB16" s="61"/>
    </row>
    <row r="17" spans="1:28" ht="15.75" customHeight="1" x14ac:dyDescent="0.35">
      <c r="A17" s="90" t="s">
        <v>83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5"/>
    </row>
    <row r="18" spans="1:28" ht="27" customHeight="1" x14ac:dyDescent="0.35">
      <c r="A18" s="59">
        <v>11</v>
      </c>
      <c r="B18" s="60" t="s">
        <v>84</v>
      </c>
      <c r="C18" s="58" t="s">
        <v>108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6">
        <v>1</v>
      </c>
      <c r="Q18" s="57">
        <v>1</v>
      </c>
      <c r="R18" s="58"/>
      <c r="S18" s="58"/>
      <c r="T18" s="58"/>
      <c r="U18" s="58"/>
      <c r="V18" s="58"/>
      <c r="W18" s="58"/>
      <c r="X18" s="58"/>
      <c r="Y18" s="58"/>
      <c r="Z18" s="95"/>
      <c r="AA18" s="97"/>
      <c r="AB18" s="95"/>
    </row>
    <row r="19" spans="1:28" ht="15" customHeight="1" x14ac:dyDescent="0.35">
      <c r="A19" s="90" t="s">
        <v>85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5"/>
    </row>
    <row r="20" spans="1:28" ht="27" customHeight="1" x14ac:dyDescent="0.35">
      <c r="A20" s="59">
        <v>16</v>
      </c>
      <c r="B20" s="62" t="s">
        <v>86</v>
      </c>
      <c r="C20" s="58" t="s">
        <v>108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82"/>
      <c r="O20" s="82"/>
      <c r="P20" s="82"/>
      <c r="Q20" s="82"/>
      <c r="R20" s="58"/>
      <c r="S20" s="58"/>
      <c r="T20" s="82"/>
      <c r="U20" s="82"/>
      <c r="V20" s="95"/>
      <c r="W20" s="95"/>
      <c r="X20" s="56">
        <v>1</v>
      </c>
      <c r="Y20" s="57">
        <v>1</v>
      </c>
      <c r="Z20" s="95"/>
      <c r="AA20" s="97"/>
      <c r="AB20" s="62" t="s">
        <v>99</v>
      </c>
    </row>
    <row r="21" spans="1:28" ht="27.75" customHeight="1" x14ac:dyDescent="0.35">
      <c r="A21" s="59">
        <v>18</v>
      </c>
      <c r="B21" s="62" t="s">
        <v>87</v>
      </c>
      <c r="C21" s="58" t="s">
        <v>108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82"/>
      <c r="O21" s="82"/>
      <c r="P21" s="82"/>
      <c r="Q21" s="82"/>
      <c r="R21" s="82"/>
      <c r="S21" s="82"/>
      <c r="T21" s="82"/>
      <c r="U21" s="82"/>
      <c r="V21" s="95"/>
      <c r="W21" s="95"/>
      <c r="X21" s="56">
        <v>1</v>
      </c>
      <c r="Y21" s="57">
        <v>1</v>
      </c>
      <c r="Z21" s="95"/>
      <c r="AA21" s="97"/>
      <c r="AB21" s="62" t="s">
        <v>101</v>
      </c>
    </row>
    <row r="22" spans="1:28" ht="16.5" customHeight="1" x14ac:dyDescent="0.35">
      <c r="A22" s="90" t="s">
        <v>88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5"/>
    </row>
    <row r="23" spans="1:28" ht="42" customHeight="1" x14ac:dyDescent="0.35">
      <c r="A23" s="59">
        <v>19</v>
      </c>
      <c r="B23" s="62" t="s">
        <v>89</v>
      </c>
      <c r="C23" s="58" t="s">
        <v>108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82"/>
      <c r="O23" s="82"/>
      <c r="P23" s="82"/>
      <c r="Q23" s="82"/>
      <c r="R23" s="58"/>
      <c r="S23" s="58"/>
      <c r="T23" s="82"/>
      <c r="U23" s="82"/>
      <c r="V23" s="58"/>
      <c r="W23" s="58"/>
      <c r="X23" s="58"/>
      <c r="Y23" s="58"/>
      <c r="Z23" s="56">
        <v>1</v>
      </c>
      <c r="AA23" s="97"/>
      <c r="AB23" s="99" t="s">
        <v>105</v>
      </c>
    </row>
    <row r="24" spans="1:28" ht="15.75" customHeight="1" x14ac:dyDescent="0.35">
      <c r="A24" s="90" t="s">
        <v>90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5"/>
    </row>
    <row r="25" spans="1:28" ht="54" customHeight="1" x14ac:dyDescent="0.35">
      <c r="A25" s="59">
        <v>28</v>
      </c>
      <c r="B25" s="100" t="s">
        <v>91</v>
      </c>
      <c r="C25" s="58" t="s">
        <v>108</v>
      </c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100"/>
      <c r="O25" s="100"/>
      <c r="P25" s="100"/>
      <c r="Q25" s="100"/>
      <c r="R25" s="56">
        <v>1</v>
      </c>
      <c r="S25" s="57">
        <v>1</v>
      </c>
      <c r="T25" s="100"/>
      <c r="U25" s="100"/>
      <c r="V25" s="100"/>
      <c r="W25" s="100"/>
      <c r="X25" s="100"/>
      <c r="Y25" s="100"/>
      <c r="Z25" s="93"/>
      <c r="AA25" s="97"/>
      <c r="AB25" s="103"/>
    </row>
    <row r="26" spans="1:28" ht="29.5" customHeight="1" x14ac:dyDescent="0.35">
      <c r="A26" s="59">
        <v>29</v>
      </c>
      <c r="B26" s="100" t="s">
        <v>92</v>
      </c>
      <c r="C26" s="58" t="s">
        <v>108</v>
      </c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93"/>
      <c r="AA26" s="97"/>
      <c r="AB26" s="101"/>
    </row>
    <row r="27" spans="1:28" ht="14.5" customHeight="1" x14ac:dyDescent="0.35">
      <c r="A27" s="104"/>
      <c r="B27" s="20" t="s">
        <v>66</v>
      </c>
      <c r="C27" s="21">
        <f>N27+P27+R27+T27+V27+X27+Z27</f>
        <v>11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4</v>
      </c>
      <c r="O27" s="22">
        <v>4</v>
      </c>
      <c r="P27" s="22">
        <v>1</v>
      </c>
      <c r="Q27" s="22">
        <v>1</v>
      </c>
      <c r="R27" s="22">
        <v>3</v>
      </c>
      <c r="S27" s="22">
        <v>3</v>
      </c>
      <c r="T27" s="22">
        <v>0</v>
      </c>
      <c r="U27" s="22">
        <v>0</v>
      </c>
      <c r="V27" s="22">
        <v>0</v>
      </c>
      <c r="W27" s="22">
        <v>0</v>
      </c>
      <c r="X27" s="22">
        <v>2</v>
      </c>
      <c r="Y27" s="22">
        <v>2</v>
      </c>
      <c r="Z27" s="22">
        <v>1</v>
      </c>
      <c r="AA27" s="22"/>
      <c r="AB27" s="102"/>
    </row>
    <row r="28" spans="1:28" ht="14.5" customHeight="1" x14ac:dyDescent="0.35">
      <c r="A28" s="105"/>
      <c r="B28" s="20" t="s">
        <v>93</v>
      </c>
      <c r="C28" s="21">
        <f>O27+Q27+S27+U27+W27+Y27+AA27</f>
        <v>10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102"/>
    </row>
    <row r="29" spans="1:28" ht="14.5" customHeight="1" x14ac:dyDescent="0.35">
      <c r="A29" s="105"/>
      <c r="B29" s="10" t="s">
        <v>94</v>
      </c>
      <c r="C29" s="23">
        <f>O27+Q27+S27+U27+W27+Y27+AA27</f>
        <v>10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35">
        <f>O27/C27</f>
        <v>0.36363636363636365</v>
      </c>
      <c r="O29" s="36"/>
      <c r="P29" s="35">
        <f>5/C27</f>
        <v>0.45454545454545453</v>
      </c>
      <c r="Q29" s="36"/>
      <c r="R29" s="35">
        <f>8/C27</f>
        <v>0.72727272727272729</v>
      </c>
      <c r="S29" s="36"/>
      <c r="T29" s="35">
        <f>8/C27</f>
        <v>0.72727272727272729</v>
      </c>
      <c r="U29" s="36"/>
      <c r="V29" s="35">
        <f>8/C27</f>
        <v>0.72727272727272729</v>
      </c>
      <c r="W29" s="36"/>
      <c r="X29" s="35">
        <f>10/C27</f>
        <v>0.90909090909090906</v>
      </c>
      <c r="Y29" s="36"/>
      <c r="Z29" s="35"/>
      <c r="AA29" s="36"/>
      <c r="AB29" s="102"/>
    </row>
  </sheetData>
  <mergeCells count="36">
    <mergeCell ref="AB26:AB29"/>
    <mergeCell ref="A27:A29"/>
    <mergeCell ref="A1:B2"/>
    <mergeCell ref="A3:B3"/>
    <mergeCell ref="A4:A6"/>
    <mergeCell ref="B4:B6"/>
    <mergeCell ref="C4:C6"/>
    <mergeCell ref="C3:AB3"/>
    <mergeCell ref="C1:AB2"/>
    <mergeCell ref="A11:AB11"/>
    <mergeCell ref="V4:W5"/>
    <mergeCell ref="X4:Y5"/>
    <mergeCell ref="Z4:AA5"/>
    <mergeCell ref="A14:AA14"/>
    <mergeCell ref="J4:K5"/>
    <mergeCell ref="L4:M5"/>
    <mergeCell ref="N4:O5"/>
    <mergeCell ref="P4:Q5"/>
    <mergeCell ref="R4:S5"/>
    <mergeCell ref="T4:U5"/>
    <mergeCell ref="D4:E5"/>
    <mergeCell ref="F4:G5"/>
    <mergeCell ref="H4:I5"/>
    <mergeCell ref="AB4:AB6"/>
    <mergeCell ref="A7:AB7"/>
    <mergeCell ref="X29:Y29"/>
    <mergeCell ref="Z29:AA29"/>
    <mergeCell ref="A17:AA17"/>
    <mergeCell ref="A19:AA19"/>
    <mergeCell ref="A22:AA22"/>
    <mergeCell ref="A24:AA24"/>
    <mergeCell ref="N29:O29"/>
    <mergeCell ref="P29:Q29"/>
    <mergeCell ref="R29:S29"/>
    <mergeCell ref="T29:U29"/>
    <mergeCell ref="V29:W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PTA SG-SST seg</vt:lpstr>
      <vt:lpstr>Comitès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Caballero</dc:creator>
  <cp:lastModifiedBy>Angelica</cp:lastModifiedBy>
  <dcterms:created xsi:type="dcterms:W3CDTF">2021-07-19T16:13:27Z</dcterms:created>
  <dcterms:modified xsi:type="dcterms:W3CDTF">2022-03-02T16:33:26Z</dcterms:modified>
</cp:coreProperties>
</file>