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ilidad\OneDrive - INCI\DOCUMENTOS CONTABILIDAD\Estados Financieros\2023\ENVIADOS A PLANEACION\"/>
    </mc:Choice>
  </mc:AlternateContent>
  <bookViews>
    <workbookView xWindow="0" yWindow="0" windowWidth="8175" windowHeight="11100" activeTab="7"/>
  </bookViews>
  <sheets>
    <sheet name="2022." sheetId="16" r:id="rId1"/>
    <sheet name="2023" sheetId="18" r:id="rId2"/>
    <sheet name="ANEXO 1" sheetId="19" r:id="rId3"/>
    <sheet name="ANEXO 2" sheetId="2" r:id="rId4"/>
    <sheet name="ANEXO 3" sheetId="3" r:id="rId5"/>
    <sheet name="ANEXO 4" sheetId="4" r:id="rId6"/>
    <sheet name="ANEXO 5" sheetId="7" r:id="rId7"/>
    <sheet name="NOTAS A LOS ESTADOS FINANCIEROS" sheetId="15" r:id="rId8"/>
  </sheets>
  <definedNames>
    <definedName name="_xlnm.Print_Area" localSheetId="4">'ANEXO 3'!$A$1:$G$50</definedName>
    <definedName name="_xlnm.Print_Area" localSheetId="5">'ANEXO 4'!$A$1:$G$102</definedName>
    <definedName name="_xlnm.Print_Area" localSheetId="7">'NOTAS A LOS ESTADOS FINANCIEROS'!$A$4:$J$423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1" i="15" l="1"/>
  <c r="E368" i="15"/>
  <c r="E359" i="15"/>
  <c r="E339" i="15"/>
  <c r="E328" i="15"/>
  <c r="G324" i="15" s="1"/>
  <c r="E336" i="15"/>
  <c r="E335" i="15"/>
  <c r="E334" i="15"/>
  <c r="E333" i="15"/>
  <c r="E332" i="15"/>
  <c r="E331" i="15"/>
  <c r="E330" i="15"/>
  <c r="E329" i="15"/>
  <c r="E327" i="15"/>
  <c r="E326" i="15"/>
  <c r="E325" i="15"/>
  <c r="E325" i="18"/>
  <c r="E321" i="15"/>
  <c r="E315" i="15"/>
  <c r="E314" i="15"/>
  <c r="E313" i="15"/>
  <c r="E312" i="15"/>
  <c r="E311" i="15"/>
  <c r="E310" i="15"/>
  <c r="E309" i="15"/>
  <c r="E305" i="15"/>
  <c r="E304" i="15"/>
  <c r="E301" i="15"/>
  <c r="E300" i="15"/>
  <c r="E299" i="15"/>
  <c r="E298" i="15"/>
  <c r="E297" i="15"/>
  <c r="E294" i="15"/>
  <c r="E291" i="15"/>
  <c r="E290" i="15"/>
  <c r="E289" i="15"/>
  <c r="E288" i="15"/>
  <c r="E287" i="15"/>
  <c r="E271" i="15"/>
  <c r="G266" i="15"/>
  <c r="E268" i="15"/>
  <c r="E267" i="15"/>
  <c r="E255" i="15"/>
  <c r="E254" i="15"/>
  <c r="E253" i="15"/>
  <c r="E252" i="15"/>
  <c r="E249" i="15"/>
  <c r="E248" i="15"/>
  <c r="E224" i="15"/>
  <c r="E213" i="15"/>
  <c r="E219" i="15"/>
  <c r="E218" i="15"/>
  <c r="E217" i="15"/>
  <c r="E216" i="15"/>
  <c r="E215" i="15"/>
  <c r="E214" i="15"/>
  <c r="E212" i="15"/>
  <c r="E211" i="15"/>
  <c r="E210" i="15"/>
  <c r="E209" i="15"/>
  <c r="E205" i="15"/>
  <c r="E204" i="15"/>
  <c r="E203" i="15"/>
  <c r="G202" i="15" s="1"/>
  <c r="E200" i="15"/>
  <c r="E197" i="15"/>
  <c r="E196" i="15"/>
  <c r="E195" i="15"/>
  <c r="E194" i="15"/>
  <c r="E193" i="15"/>
  <c r="E192" i="15"/>
  <c r="E191" i="15"/>
  <c r="E188" i="15"/>
  <c r="E187" i="15"/>
  <c r="E186" i="15"/>
  <c r="E183" i="15"/>
  <c r="G31" i="15"/>
  <c r="G207" i="15" l="1"/>
  <c r="E235" i="15" l="1"/>
  <c r="E234" i="15"/>
  <c r="E82" i="15"/>
  <c r="E81" i="15"/>
  <c r="E80" i="15"/>
  <c r="E79" i="15"/>
  <c r="G77" i="15" s="1"/>
  <c r="E165" i="15"/>
  <c r="E164" i="15"/>
  <c r="E163" i="15"/>
  <c r="E155" i="15"/>
  <c r="E143" i="15"/>
  <c r="E142" i="15"/>
  <c r="E141" i="15"/>
  <c r="E140" i="15"/>
  <c r="E139" i="15"/>
  <c r="E138" i="15"/>
  <c r="E137" i="15"/>
  <c r="E136" i="15"/>
  <c r="E135" i="15"/>
  <c r="E123" i="15"/>
  <c r="E122" i="15"/>
  <c r="E119" i="15"/>
  <c r="E118" i="15"/>
  <c r="G118" i="15" s="1"/>
  <c r="I206" i="15" l="1"/>
  <c r="G135" i="15"/>
  <c r="C89" i="15"/>
  <c r="E86" i="15"/>
  <c r="G412" i="15"/>
  <c r="I410" i="15" s="1"/>
  <c r="G407" i="15"/>
  <c r="I405" i="15" s="1"/>
  <c r="G397" i="15"/>
  <c r="G394" i="15"/>
  <c r="G389" i="15"/>
  <c r="G386" i="15"/>
  <c r="G381" i="15"/>
  <c r="I379" i="15" s="1"/>
  <c r="G370" i="15"/>
  <c r="G367" i="15"/>
  <c r="G358" i="15"/>
  <c r="I356" i="15" s="1"/>
  <c r="G352" i="15"/>
  <c r="G344" i="15"/>
  <c r="G338" i="15"/>
  <c r="G320" i="15"/>
  <c r="G308" i="15"/>
  <c r="G303" i="15"/>
  <c r="G296" i="15"/>
  <c r="G293" i="15"/>
  <c r="G286" i="15"/>
  <c r="G274" i="15"/>
  <c r="I273" i="15" s="1"/>
  <c r="G270" i="15"/>
  <c r="G260" i="15"/>
  <c r="I258" i="15" s="1"/>
  <c r="G251" i="15"/>
  <c r="G247" i="15"/>
  <c r="G223" i="15"/>
  <c r="I222" i="15" s="1"/>
  <c r="G199" i="15"/>
  <c r="G190" i="15"/>
  <c r="G185" i="15"/>
  <c r="G181" i="15"/>
  <c r="G178" i="15"/>
  <c r="G175" i="15"/>
  <c r="G162" i="15"/>
  <c r="G157" i="15"/>
  <c r="G154" i="15"/>
  <c r="G146" i="15"/>
  <c r="G132" i="15"/>
  <c r="G129" i="15"/>
  <c r="G126" i="15"/>
  <c r="G122" i="15"/>
  <c r="G114" i="15"/>
  <c r="G106" i="15"/>
  <c r="G103" i="15"/>
  <c r="G99" i="15"/>
  <c r="E94" i="15"/>
  <c r="E91" i="15"/>
  <c r="G74" i="15"/>
  <c r="G69" i="15"/>
  <c r="G63" i="15"/>
  <c r="G60" i="15"/>
  <c r="G57" i="15"/>
  <c r="G37" i="15"/>
  <c r="G24" i="15"/>
  <c r="G16" i="15"/>
  <c r="G13" i="15"/>
  <c r="I174" i="15" l="1"/>
  <c r="I145" i="15"/>
  <c r="I342" i="15"/>
  <c r="I264" i="15"/>
  <c r="G84" i="15"/>
  <c r="I72" i="15" s="1"/>
  <c r="I365" i="15"/>
  <c r="I373" i="15" s="1"/>
  <c r="I392" i="15"/>
  <c r="I12" i="15"/>
  <c r="I245" i="15"/>
  <c r="I284" i="15"/>
  <c r="I27" i="15"/>
  <c r="I384" i="15"/>
  <c r="I55" i="15"/>
  <c r="I226" i="15"/>
  <c r="I415" i="15"/>
  <c r="I361" i="15" l="1"/>
  <c r="I277" i="15"/>
  <c r="I401" i="15"/>
  <c r="I167" i="15"/>
  <c r="G202" i="16" l="1"/>
  <c r="E236" i="15" l="1"/>
  <c r="G232" i="15" s="1"/>
  <c r="I232" i="15" s="1"/>
  <c r="I238" i="15" s="1"/>
  <c r="I240" i="15" s="1"/>
</calcChain>
</file>

<file path=xl/sharedStrings.xml><?xml version="1.0" encoding="utf-8"?>
<sst xmlns="http://schemas.openxmlformats.org/spreadsheetml/2006/main" count="2990" uniqueCount="1239">
  <si>
    <t xml:space="preserve"> INSTITUTO NACIONAL PARA CIEGOS - INCI</t>
  </si>
  <si>
    <t>ESTADO DE SITUACIÓN FINANCIERA</t>
  </si>
  <si>
    <t>Período</t>
  </si>
  <si>
    <t>(Cifras en pesos)</t>
  </si>
  <si>
    <t>Código</t>
  </si>
  <si>
    <t>ACTIVO</t>
  </si>
  <si>
    <t>PASIVO</t>
  </si>
  <si>
    <t>Efectivo y equivalente al efectivo</t>
  </si>
  <si>
    <t>Cuentas por pagar</t>
  </si>
  <si>
    <t>Cuentas por cobrar</t>
  </si>
  <si>
    <t>Inventarios</t>
  </si>
  <si>
    <t>Otros activos</t>
  </si>
  <si>
    <t xml:space="preserve">NO CORRIENTE </t>
  </si>
  <si>
    <t>Inversiones e instrumentos derivados</t>
  </si>
  <si>
    <t>Litigios y demandas</t>
  </si>
  <si>
    <t>TOTAL PASIVO</t>
  </si>
  <si>
    <t>PATRIMONIO</t>
  </si>
  <si>
    <t>Patrimonio de las entidades de Gobierno</t>
  </si>
  <si>
    <t>TOTAL PATRIMONIO</t>
  </si>
  <si>
    <t>Activos contingentes</t>
  </si>
  <si>
    <t>Deudoras de control</t>
  </si>
  <si>
    <t>TOTAL PASIVO Y PATRIMONIO</t>
  </si>
  <si>
    <t>Deudoras por el contra</t>
  </si>
  <si>
    <t>CARLOS ALBERTO PARRA DUSSAN</t>
  </si>
  <si>
    <t>DIANA PATRICIA SALAS PULIDO</t>
  </si>
  <si>
    <t xml:space="preserve">Director  General </t>
  </si>
  <si>
    <t>Los saldos fueron tomados SIIF Nación</t>
  </si>
  <si>
    <t xml:space="preserve"> </t>
  </si>
  <si>
    <t>ANEXO No. 2</t>
  </si>
  <si>
    <t xml:space="preserve">  INSTITUTO NACIONAL PARA CIEGOS - INCI</t>
  </si>
  <si>
    <t xml:space="preserve">CORRIENTE </t>
  </si>
  <si>
    <t>Caja</t>
  </si>
  <si>
    <t>Adquisición de bienes y servicios nacionales</t>
  </si>
  <si>
    <t>Depósitos en instituciones financieras</t>
  </si>
  <si>
    <t xml:space="preserve">Proyectos de Inversión </t>
  </si>
  <si>
    <t>Recursos a favor de terceros</t>
  </si>
  <si>
    <t xml:space="preserve"> Descuentos de nómina</t>
  </si>
  <si>
    <t xml:space="preserve">Retención en la fuente e Impuest de timbre </t>
  </si>
  <si>
    <t xml:space="preserve">Impuesto al valor agregado -IVA </t>
  </si>
  <si>
    <t>Contribuciones tasas e ingresos no tributarios</t>
  </si>
  <si>
    <t>Otras cuentas por pagar</t>
  </si>
  <si>
    <t>Venta de bienes</t>
  </si>
  <si>
    <t xml:space="preserve">Otras cuentas por cobrar-Incapacidades </t>
  </si>
  <si>
    <t xml:space="preserve">Otras cuentas por cobrar </t>
  </si>
  <si>
    <t xml:space="preserve">Beneficios a los empleados </t>
  </si>
  <si>
    <t>Beneficios a los empleados a -CP</t>
  </si>
  <si>
    <t>Bienes producidos</t>
  </si>
  <si>
    <t>Mercancías en existencia</t>
  </si>
  <si>
    <t>Materiales y suministros</t>
  </si>
  <si>
    <t>Productos en proceso</t>
  </si>
  <si>
    <t>PROVISIONES</t>
  </si>
  <si>
    <t>Bienes y servicios pagados por anticipado</t>
  </si>
  <si>
    <t>Avance para viáticos y gastos viaje</t>
  </si>
  <si>
    <t>Recursos entregados en administración</t>
  </si>
  <si>
    <t>Inversiones de administración de liquidez a valor del mercado</t>
  </si>
  <si>
    <t>Propiedad planta y equipo</t>
  </si>
  <si>
    <t>Terrenos</t>
  </si>
  <si>
    <t>Capital fiscal</t>
  </si>
  <si>
    <t>Construcciones en curso</t>
  </si>
  <si>
    <t>Resultado de ejercicios anteriores</t>
  </si>
  <si>
    <t>Bienes Muebles en Bodega</t>
  </si>
  <si>
    <t>Resultado del ejercicio</t>
  </si>
  <si>
    <t>Propiedad planta y equipo no explotados</t>
  </si>
  <si>
    <t>Edificaciones</t>
  </si>
  <si>
    <t>Redes, líneas y cables</t>
  </si>
  <si>
    <t>Maquinaria y equipo</t>
  </si>
  <si>
    <t>Equipo médico y científico</t>
  </si>
  <si>
    <t>Muebles, enseres y equipo de oficina</t>
  </si>
  <si>
    <t>Equipos de comunicación y cómputo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</si>
  <si>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</si>
  <si>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</si>
  <si>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</si>
  <si>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(CR)</t>
  </si>
  <si>
    <t>Activos intangibles</t>
  </si>
  <si>
    <t>Amortización acumulada de activos intangibles</t>
  </si>
  <si>
    <t>TOTAL ACTIVO</t>
  </si>
  <si>
    <t>CUENTAS DE ORDEN DEUDORAS - DB</t>
  </si>
  <si>
    <t>CUENTAS DE ORDEN ACREEDORAS - CR</t>
  </si>
  <si>
    <t>Litigios y Mecanismos alternativos de solución de conflictos</t>
  </si>
  <si>
    <t>CUENTAS DE ORDEN ACREEDORAS POR CONTRA - DB</t>
  </si>
  <si>
    <t>Bienes y derechos retirados</t>
  </si>
  <si>
    <t>Pasivos contingentes por el contra (DB)</t>
  </si>
  <si>
    <t>Responsabilidades en proceso</t>
  </si>
  <si>
    <t>CUENTAS DE ORDEN DEUDORAS POR CONTRA - CR</t>
  </si>
  <si>
    <t>Activos contingentes por el contra (CR)</t>
  </si>
  <si>
    <t xml:space="preserve"> Deudoras de control por el contra (CR)</t>
  </si>
  <si>
    <t xml:space="preserve">Director  General  </t>
  </si>
  <si>
    <t>Contador Público T.P. No. 244541-T</t>
  </si>
  <si>
    <t>ANEXO No. 3</t>
  </si>
  <si>
    <t xml:space="preserve">ESTADO DE RESULTADOS </t>
  </si>
  <si>
    <t xml:space="preserve"> Código</t>
  </si>
  <si>
    <t>CUENTA</t>
  </si>
  <si>
    <t>INGRESOS OPERACIONALES</t>
  </si>
  <si>
    <t>Ingresos Fiscales</t>
  </si>
  <si>
    <t>Venta de Bienes</t>
  </si>
  <si>
    <t>Venta de Servicios</t>
  </si>
  <si>
    <t>Transferencias y subtransferencias</t>
  </si>
  <si>
    <t xml:space="preserve"> Operaciones Interinstitucionales</t>
  </si>
  <si>
    <t>COSTO DE VENTAS</t>
  </si>
  <si>
    <t>Costo de ventas de bienes</t>
  </si>
  <si>
    <t>Impresos y Publicaciones</t>
  </si>
  <si>
    <t>GASTO OPERACIONALES</t>
  </si>
  <si>
    <t>Gastos de Administración y operación</t>
  </si>
  <si>
    <t>Deterioro, depreciaciones, amortizaciones y provisiones</t>
  </si>
  <si>
    <t>Operaciones interinstitucionales</t>
  </si>
  <si>
    <t xml:space="preserve">EXCEDENTE (DÉFICIT) OPERACIONAL </t>
  </si>
  <si>
    <t>OTROS INGRESOS</t>
  </si>
  <si>
    <t>Otros Ingresos</t>
  </si>
  <si>
    <t>OTROS GASTOS</t>
  </si>
  <si>
    <t>Otros gastos</t>
  </si>
  <si>
    <t>EXCEDENTE O DÉFICIT DEL EJERCICIO</t>
  </si>
  <si>
    <t>ANEXO No. 4</t>
  </si>
  <si>
    <t>No tributarios</t>
  </si>
  <si>
    <t>Productos manufacturados</t>
  </si>
  <si>
    <t>Bienes comercializados</t>
  </si>
  <si>
    <t>Devoluciones rebajas y descuentos en ventas</t>
  </si>
  <si>
    <t>Venta de servicios</t>
  </si>
  <si>
    <t xml:space="preserve">Incapacidades </t>
  </si>
  <si>
    <t>Otros servicios</t>
  </si>
  <si>
    <t>Otras Transferencias</t>
  </si>
  <si>
    <t>Operaciones Institucionales</t>
  </si>
  <si>
    <t>Fondos recibidos</t>
  </si>
  <si>
    <t>Operaciones sin flujo de efectivo</t>
  </si>
  <si>
    <t>Costo de venta de bienes</t>
  </si>
  <si>
    <t>Costos de Transformacion</t>
  </si>
  <si>
    <t>GASTOS OPERACIONALES</t>
  </si>
  <si>
    <t>De administración y operación</t>
  </si>
  <si>
    <t>Sueldos y salarios</t>
  </si>
  <si>
    <t>Contribuciones Imputadas</t>
  </si>
  <si>
    <t>Contribuciones efectivas</t>
  </si>
  <si>
    <t xml:space="preserve"> Aportes sobre la nómina</t>
  </si>
  <si>
    <t>Prestaciones sociales</t>
  </si>
  <si>
    <t>Generales</t>
  </si>
  <si>
    <t>Deterioro de cuentas por Cobrar</t>
  </si>
  <si>
    <t>Depreciación de propiedad, planta y equipo</t>
  </si>
  <si>
    <t>Amortización de activos intangibles</t>
  </si>
  <si>
    <t>Provisión Litigios y demandas</t>
  </si>
  <si>
    <t>Operaciones de enlace</t>
  </si>
  <si>
    <t>Ingresos diversos</t>
  </si>
  <si>
    <t>Financieros</t>
  </si>
  <si>
    <t>Gastos Diversos</t>
  </si>
  <si>
    <t>EXCEDENTE (DÉFICIT) DEL EJERCICIO</t>
  </si>
  <si>
    <t xml:space="preserve">Director  General   </t>
  </si>
  <si>
    <t>ANEXO No. 5</t>
  </si>
  <si>
    <t>ESTADO DE CAMBIOS EN EL PATRIMONIO</t>
  </si>
  <si>
    <t>DETALLE DE LAS VARIACIONES PATRIMONIALES</t>
  </si>
  <si>
    <t>INCREMENTOS:</t>
  </si>
  <si>
    <t>Provisiones y Depreciaciones</t>
  </si>
  <si>
    <t>Capital Fiscal</t>
  </si>
  <si>
    <t>Resultado de Ejercicios Anteriores</t>
  </si>
  <si>
    <t>Impacto por transición al Nuevo Marco Normativo</t>
  </si>
  <si>
    <t>Resultados del Ejercicio</t>
  </si>
  <si>
    <t>DISMINUCIONES:</t>
  </si>
  <si>
    <t xml:space="preserve">Resultado de Ejercicios </t>
  </si>
  <si>
    <t>VARIACIÓN PATRIMONIAL</t>
  </si>
  <si>
    <t>NOTAS A LOS ESTADOS FINANCIEROS</t>
  </si>
  <si>
    <t>EFECTIVO Y EQUIVALENTE AL EFECTIVO</t>
  </si>
  <si>
    <t>Caja menor - Efectivo</t>
  </si>
  <si>
    <t>Caja menor - Cuenta corriente-Funcionamiento</t>
  </si>
  <si>
    <t>Bancos</t>
  </si>
  <si>
    <t>Banco Davivienda - Cuenta No.014098289 - GASTOS GENERALES</t>
  </si>
  <si>
    <t>Banco Davivienda - Cuenta No. 014990949 - SERVICIOS PERSONALES</t>
  </si>
  <si>
    <t>Banco Davivienda - Cuenta No. 014098271 - TRANSFERENCIAS</t>
  </si>
  <si>
    <t>Banco Davivienda - Cuenta No.014098297 - RENTAS ADMINISTRADAS</t>
  </si>
  <si>
    <t>INVERSIONES E INSTRUMENTOS DERIVADOS</t>
  </si>
  <si>
    <t>Acerías Paz del Rio SA</t>
  </si>
  <si>
    <t>CUENTAS POR COBRAR</t>
  </si>
  <si>
    <t>Sanciones - Procesos disciplinarios</t>
  </si>
  <si>
    <t xml:space="preserve">Venta-Bienes comercializados </t>
  </si>
  <si>
    <t>Carvajal Soluciones de Comunicación S.A.S. BIC</t>
  </si>
  <si>
    <t>Otras cuentas por cobrar-Incapacidades</t>
  </si>
  <si>
    <t>EPS Suramericana SA</t>
  </si>
  <si>
    <t>Salud Total Entidad Promotora de Salud del Régimen Contributivo SA</t>
  </si>
  <si>
    <t xml:space="preserve">Entidad Promotora de Salud Organismo Cooperativo Saludcoop </t>
  </si>
  <si>
    <t>Entidad Promotora de Salud Sanitas SAS</t>
  </si>
  <si>
    <t>Coomeva Entidad Promotora de Salud SA</t>
  </si>
  <si>
    <t>Entidad Promotora de Salud Famisanar Ltda Cafam Colsubsidio</t>
  </si>
  <si>
    <t>Aliansalud Entidad Promotora de Salud SA</t>
  </si>
  <si>
    <t>Positiva Compañía de Seguros SA</t>
  </si>
  <si>
    <t>Caja de Compensación Familiar Compensar</t>
  </si>
  <si>
    <t>Nueva Empresa Promotora de Salud SA</t>
  </si>
  <si>
    <t>Administradora Colombiana de Pensiones Colpensiones</t>
  </si>
  <si>
    <t>Medimas EPS SAS</t>
  </si>
  <si>
    <t>INVENTARIOS</t>
  </si>
  <si>
    <t>Bienes Producidos</t>
  </si>
  <si>
    <t>Elementos para invidentes</t>
  </si>
  <si>
    <t>Materiales para producir bienes</t>
  </si>
  <si>
    <t>Materiales Medico Quirurgicos</t>
  </si>
  <si>
    <t>Elementos y accesorios de aseo</t>
  </si>
  <si>
    <t>Otros Materiales y Suministros</t>
  </si>
  <si>
    <t xml:space="preserve">Productos en Proceso </t>
  </si>
  <si>
    <t>PROPIEDAD PLANTA Y EQUIPO</t>
  </si>
  <si>
    <t>Urbanos</t>
  </si>
  <si>
    <t>Maquinaria y Equipo</t>
  </si>
  <si>
    <t>Equipos de comunicación y computación</t>
  </si>
  <si>
    <t>Otros bienes muebles en bodega</t>
  </si>
  <si>
    <t>Propiedad Planta y Equipo no explotados</t>
  </si>
  <si>
    <t>Maquinaria industrial</t>
  </si>
  <si>
    <t>Equipo de enseñanza</t>
  </si>
  <si>
    <t>Herramientas y accesorios</t>
  </si>
  <si>
    <t>Muebles y Enseres y equipo de oficina</t>
  </si>
  <si>
    <t>Muebles y enseres</t>
  </si>
  <si>
    <t>Equipo y máquina de oficina</t>
  </si>
  <si>
    <t>Equipo de comunicación y computación</t>
  </si>
  <si>
    <t>Equipo de comunicación</t>
  </si>
  <si>
    <t>Equipo de computación</t>
  </si>
  <si>
    <t xml:space="preserve">Edificaciones </t>
  </si>
  <si>
    <t xml:space="preserve">Edificios y casas </t>
  </si>
  <si>
    <t>Redes Líneas y Cables</t>
  </si>
  <si>
    <t>Líneas y cables de interconexión</t>
  </si>
  <si>
    <t>Maquinaría y Equipo</t>
  </si>
  <si>
    <t>Maquinaria Industrial</t>
  </si>
  <si>
    <t>Equipo de ayuda audiovisual</t>
  </si>
  <si>
    <t>Equipo Médico científico</t>
  </si>
  <si>
    <t>Equipo de apoyo diagnóstico</t>
  </si>
  <si>
    <t>Equipo de Apoyo Terapéutico</t>
  </si>
  <si>
    <t>Muebles y Enseres y Equipo de Oficina</t>
  </si>
  <si>
    <t>Equipo de Comunicación y Computación</t>
  </si>
  <si>
    <t>Equipo de transporte, tracción y elevación</t>
  </si>
  <si>
    <t>Terrestre</t>
  </si>
  <si>
    <t>Equipos de comedor y cocina, despensa y hotelería</t>
  </si>
  <si>
    <t>Equipo de restaurante y cafetería</t>
  </si>
  <si>
    <t>Bienes de arte y Cultura</t>
  </si>
  <si>
    <t>Obras de arte</t>
  </si>
  <si>
    <t>Depreciación Acumulada de Propiedades, Planta y Equipo</t>
  </si>
  <si>
    <t>Equipo médico científico</t>
  </si>
  <si>
    <t>Muebles y enseres y equipo de oficina</t>
  </si>
  <si>
    <t>Equipo de transporte tracción y elevación</t>
  </si>
  <si>
    <t>Equipo de comedor, cocina despensa y hotelería</t>
  </si>
  <si>
    <t>OTROS ACTIVOS</t>
  </si>
  <si>
    <t xml:space="preserve">Avances y Anticipos  Entregados </t>
  </si>
  <si>
    <t>Ministerio de Hacienda y Crédito Publico</t>
  </si>
  <si>
    <t>Activos Intangibles</t>
  </si>
  <si>
    <t>Derechos</t>
  </si>
  <si>
    <t>Licencias</t>
  </si>
  <si>
    <t>Softwares</t>
  </si>
  <si>
    <t>CUENTAS POR PAGAR</t>
  </si>
  <si>
    <t xml:space="preserve">Bienes y Servicios </t>
  </si>
  <si>
    <t>Cobro cartera de terceros</t>
  </si>
  <si>
    <t>Recaudo por clasificar</t>
  </si>
  <si>
    <t>Estampillas</t>
  </si>
  <si>
    <t>Descuentos de nómina</t>
  </si>
  <si>
    <t>Aportes a fondos de pensiones</t>
  </si>
  <si>
    <t>Aportes a seguridad social en salud</t>
  </si>
  <si>
    <t>Otros descuentos de nómina</t>
  </si>
  <si>
    <t>Retención en la fuente e impuesto de timbre</t>
  </si>
  <si>
    <t>Honorarios</t>
  </si>
  <si>
    <t>Servicios</t>
  </si>
  <si>
    <t>Compras</t>
  </si>
  <si>
    <t>Rentas de trabajo</t>
  </si>
  <si>
    <t>Impuesto a las ventas retenido</t>
  </si>
  <si>
    <t>Contratos de Construcción</t>
  </si>
  <si>
    <t>Retención impuesto de Industria y comercio - compras</t>
  </si>
  <si>
    <t xml:space="preserve">Venta de bienes </t>
  </si>
  <si>
    <t>Saldos a favor de beneficiario</t>
  </si>
  <si>
    <t>Aportes al ICBF y Sena</t>
  </si>
  <si>
    <t>BENEFICIOS A LOS EMPLEADOS</t>
  </si>
  <si>
    <t>Beneficios a los Empleados a Corto Plazo</t>
  </si>
  <si>
    <t>Vacaciones</t>
  </si>
  <si>
    <t>Prima de Vacaciones</t>
  </si>
  <si>
    <t>Prima de Servicios</t>
  </si>
  <si>
    <t>Prima de Navidad</t>
  </si>
  <si>
    <t xml:space="preserve">Bonificaciones </t>
  </si>
  <si>
    <t>Aportes a Riesgos Laborales</t>
  </si>
  <si>
    <t>Aportes a fondos de pensiones - empleador</t>
  </si>
  <si>
    <t>Aportes a seguridad social en salud - empleador</t>
  </si>
  <si>
    <t>Aportes a cajas de compensación familiar</t>
  </si>
  <si>
    <t>Incapacidades</t>
  </si>
  <si>
    <t>Luis Arnulfo Delgado Zarate</t>
  </si>
  <si>
    <t>PATRIMONIO DE LAS ENTIDADES DE GOBIERNO</t>
  </si>
  <si>
    <t xml:space="preserve">TOTAL PATRIMONIO </t>
  </si>
  <si>
    <t>TOTAL PASIVO MÁS PATRIMONIO</t>
  </si>
  <si>
    <t>INGRESOS</t>
  </si>
  <si>
    <t>VENTA DE BIENES</t>
  </si>
  <si>
    <t xml:space="preserve">Bienes Producidos </t>
  </si>
  <si>
    <t>Impresos y publicaciones</t>
  </si>
  <si>
    <t>Productos metalúrgicos y de microfundición</t>
  </si>
  <si>
    <t>Maquinaria y elementos de ferretería</t>
  </si>
  <si>
    <t>Otros bienes comercializados</t>
  </si>
  <si>
    <t>OPERACIONES INTERINSTITUCIONALES</t>
  </si>
  <si>
    <t>Funcionamiento</t>
  </si>
  <si>
    <t>Cruce de Cuentas</t>
  </si>
  <si>
    <t xml:space="preserve">Otros ingresos </t>
  </si>
  <si>
    <t xml:space="preserve">Reintegros </t>
  </si>
  <si>
    <t>TOTAL INGRESOS</t>
  </si>
  <si>
    <t>GASTO</t>
  </si>
  <si>
    <t>GASTOS DE ADMINISTRACIÓN Y OPERACIÓN</t>
  </si>
  <si>
    <t>Sueldos</t>
  </si>
  <si>
    <t>Auxilio de transporte</t>
  </si>
  <si>
    <t>Subsidio de alimentación</t>
  </si>
  <si>
    <t>Cotizaciones a seguridad social en salud</t>
  </si>
  <si>
    <t>Cotizaciones a riesgos laborales</t>
  </si>
  <si>
    <t>Cotizaciones a entidades administradoras del régimen de prima media</t>
  </si>
  <si>
    <t>Cotizaciones a entidades administradoras del régimen de ahorro individual</t>
  </si>
  <si>
    <t xml:space="preserve">Aportes sobre la nómina </t>
  </si>
  <si>
    <t xml:space="preserve">Aporte al icbf </t>
  </si>
  <si>
    <t xml:space="preserve">Aporte al sena </t>
  </si>
  <si>
    <t>Cesantías</t>
  </si>
  <si>
    <t>Prima de vacaciones</t>
  </si>
  <si>
    <t>Prima de navidad</t>
  </si>
  <si>
    <t>Prima de servicios</t>
  </si>
  <si>
    <t>Bonificación especial de recreación</t>
  </si>
  <si>
    <t>Otras primas</t>
  </si>
  <si>
    <t>Prima Tecnica Salarial</t>
  </si>
  <si>
    <t>Prima Tecnica No Salarial</t>
  </si>
  <si>
    <t>Prima de coordinación</t>
  </si>
  <si>
    <t>Servicios públicos</t>
  </si>
  <si>
    <t>DETERIORO, DEPRECIACIONES, AMORTIZACIONES Y PROVISIONES</t>
  </si>
  <si>
    <t>Depreciación de propiedades, planta y equipo</t>
  </si>
  <si>
    <t>TOTAL GASTO</t>
  </si>
  <si>
    <t>COSTO DE VENTA DE BIENES</t>
  </si>
  <si>
    <t>TOTAL COSTO DE VENTAS</t>
  </si>
  <si>
    <t>CUENTAS DE ORDEN DEUDORAS</t>
  </si>
  <si>
    <t>ACTIVOS CONTINGENTES</t>
  </si>
  <si>
    <t>Litigios y mecanismos alternativos de solución de conflictos</t>
  </si>
  <si>
    <t>Administrativas</t>
  </si>
  <si>
    <t>DEUDORES DE CONTROL</t>
  </si>
  <si>
    <t>Internas</t>
  </si>
  <si>
    <t>DEUDORAS POR CONTRA (CR)</t>
  </si>
  <si>
    <t>Activos contingentes por el contrario-</t>
  </si>
  <si>
    <t>Deudores de control por el contra-</t>
  </si>
  <si>
    <t>TOTAL CUENTAS DE ORDEN DEUDORAS</t>
  </si>
  <si>
    <t>CUENTAS DE ORDEN ACREEDORAS</t>
  </si>
  <si>
    <t>PASIVOS CONTINGENTES</t>
  </si>
  <si>
    <t>Administrativos</t>
  </si>
  <si>
    <t>ACREEDORES POR  CONTRA (DB)</t>
  </si>
  <si>
    <t>TOTAL CUENTAS DE ORDEN ACREEDORAS</t>
  </si>
  <si>
    <t>Codigo</t>
  </si>
  <si>
    <t>Descripcion</t>
  </si>
  <si>
    <t>Saldo Inicial</t>
  </si>
  <si>
    <t>Movimientos Debito</t>
  </si>
  <si>
    <t>Movimientos Credito</t>
  </si>
  <si>
    <t>Saldo Final</t>
  </si>
  <si>
    <t>1</t>
  </si>
  <si>
    <t>ACTIVOS</t>
  </si>
  <si>
    <t>1.1</t>
  </si>
  <si>
    <t>EFECTIVO Y EQUIVALENTES AL EFECTIVO</t>
  </si>
  <si>
    <t>1.1.05</t>
  </si>
  <si>
    <t>CAJA</t>
  </si>
  <si>
    <t>1.1.05.02</t>
  </si>
  <si>
    <t>Caja menor</t>
  </si>
  <si>
    <t>1.1.05.02.001</t>
  </si>
  <si>
    <t>Efectivo</t>
  </si>
  <si>
    <t>1.1.05.02.002</t>
  </si>
  <si>
    <t>Cuenta corriente</t>
  </si>
  <si>
    <t>1.1.05.02.003</t>
  </si>
  <si>
    <t>Cuenta de ahorros</t>
  </si>
  <si>
    <t>1.1.10</t>
  </si>
  <si>
    <t>DEPÓSITOS EN INSTITUCIONES FINANCIERAS</t>
  </si>
  <si>
    <t>1.1.10.05</t>
  </si>
  <si>
    <t>1.1.10.05.001</t>
  </si>
  <si>
    <t>1.2</t>
  </si>
  <si>
    <t>1.2.11</t>
  </si>
  <si>
    <t>INVERSIONES DE ADMINISTRACIÓN DE LIQUIDEZ EN TÍTULOS DE DEUDA CON RECURSOS ADMINISTRADOS POR LA DIRECCIÓN GENERAL DE CRÉDITO PÚBLICO Y TESORO NACIONAL</t>
  </si>
  <si>
    <t>1.2.11.01</t>
  </si>
  <si>
    <t>Títulos de tesorería (tes)</t>
  </si>
  <si>
    <t>1.2.11.01.001</t>
  </si>
  <si>
    <t>1.2.22</t>
  </si>
  <si>
    <t>INVERSIONES DE ADMINISTRACIÓN DE LIQUIDEZ A VALOR DE MERCADO (VALOR RAZONABLE) CON CAMBIOS EN EL PATRIMONIO (OTRO RESULTADO INTEGRAL)</t>
  </si>
  <si>
    <t>1.2.22.02</t>
  </si>
  <si>
    <t>Instrumentos de patrimonio - empresas privadas</t>
  </si>
  <si>
    <t>1.2.22.02.001</t>
  </si>
  <si>
    <t>1.3</t>
  </si>
  <si>
    <t>1.3.11</t>
  </si>
  <si>
    <t>CONTRIBUCIONES TASAS E INGRESOS NO TRIBUTARIOS</t>
  </si>
  <si>
    <t>1.3.11.02</t>
  </si>
  <si>
    <t>Multas y sanciones</t>
  </si>
  <si>
    <t>1.3.11.02.003</t>
  </si>
  <si>
    <t>Sanciones disciplinarias</t>
  </si>
  <si>
    <t>1.3.11.04</t>
  </si>
  <si>
    <t>Sanciones</t>
  </si>
  <si>
    <t>1.3.11.04.004</t>
  </si>
  <si>
    <t>Disciplinarias</t>
  </si>
  <si>
    <t>1.3.11.04.008</t>
  </si>
  <si>
    <t>1.3.16</t>
  </si>
  <si>
    <t>1.3.16.04</t>
  </si>
  <si>
    <t>1.3.16.04.001</t>
  </si>
  <si>
    <t>1.3.16.06</t>
  </si>
  <si>
    <t>1.3.16.06.001</t>
  </si>
  <si>
    <t>1.3.17</t>
  </si>
  <si>
    <t>PRESTACIÓN DE SERVICIOS</t>
  </si>
  <si>
    <t>1.3.17.20</t>
  </si>
  <si>
    <t>Servicios de investigación científica y tecnológica</t>
  </si>
  <si>
    <t>1.3.17.20.001</t>
  </si>
  <si>
    <t>1.3.37</t>
  </si>
  <si>
    <t>TRANSFERENCIAS POR COBRAR</t>
  </si>
  <si>
    <t>1.3.37.12</t>
  </si>
  <si>
    <t>Otras transferencias</t>
  </si>
  <si>
    <t>1.3.37.12.001</t>
  </si>
  <si>
    <t>1.3.84</t>
  </si>
  <si>
    <t>OTRAS CUENTAS POR COBRAR</t>
  </si>
  <si>
    <t>1.3.84.05</t>
  </si>
  <si>
    <t>Comisiones</t>
  </si>
  <si>
    <t>1.3.84.05.001</t>
  </si>
  <si>
    <t>1.3.84.16</t>
  </si>
  <si>
    <t>Enajenación de activos</t>
  </si>
  <si>
    <t>1.3.84.16.001</t>
  </si>
  <si>
    <t>1.3.84.21</t>
  </si>
  <si>
    <t>Indemnizaciones</t>
  </si>
  <si>
    <t>1.3.84.21.001</t>
  </si>
  <si>
    <t>1.3.84.26</t>
  </si>
  <si>
    <t>Pago por cuenta de terceros</t>
  </si>
  <si>
    <t>1.3.84.26.001</t>
  </si>
  <si>
    <t>1.3.84.32</t>
  </si>
  <si>
    <t>Responsabilidades fiscales</t>
  </si>
  <si>
    <t>1.3.84.32.001</t>
  </si>
  <si>
    <t>1.3.84.35</t>
  </si>
  <si>
    <t>Otros intereses de mora</t>
  </si>
  <si>
    <t>1.3.84.35.001</t>
  </si>
  <si>
    <t>1.3.84.90</t>
  </si>
  <si>
    <t>Otras cuentas por cobrar</t>
  </si>
  <si>
    <t>1.3.84.90.001</t>
  </si>
  <si>
    <t>1.3.85</t>
  </si>
  <si>
    <t>CUENTAS POR COBRAR DE DIFÍCIL RECAUDO</t>
  </si>
  <si>
    <t>1.3.85.10</t>
  </si>
  <si>
    <t>Administración de la seguridad social en salud</t>
  </si>
  <si>
    <t>1.3.85.10.009</t>
  </si>
  <si>
    <t>Otros ingresos por la administración del sistema de seguridad social en salud</t>
  </si>
  <si>
    <t>1.3.86</t>
  </si>
  <si>
    <t>DETERIORO ACUMULADO DE CUENTAS POR COBRAR (CR)</t>
  </si>
  <si>
    <t>1.3.86.10</t>
  </si>
  <si>
    <t>1.3.86.10.009</t>
  </si>
  <si>
    <t>1.5</t>
  </si>
  <si>
    <t>1.5.05</t>
  </si>
  <si>
    <t>BIENES PRODUCIDOS</t>
  </si>
  <si>
    <t>1.5.05.06</t>
  </si>
  <si>
    <t>1.5.05.06.001</t>
  </si>
  <si>
    <t>1.5.10</t>
  </si>
  <si>
    <t>MERCANCÍAS EN EXISTENCIA</t>
  </si>
  <si>
    <t>1.5.10.29</t>
  </si>
  <si>
    <t>1.5.10.29.001</t>
  </si>
  <si>
    <t>1.5.14</t>
  </si>
  <si>
    <t>MATERIALES Y SUMINISTROS</t>
  </si>
  <si>
    <t>1.5.14.02</t>
  </si>
  <si>
    <t>Materiales para la producción de bienes</t>
  </si>
  <si>
    <t>1.5.14.02.001</t>
  </si>
  <si>
    <t>1.5.14.04</t>
  </si>
  <si>
    <t>Materiales médico - quirúrgicos</t>
  </si>
  <si>
    <t>1.5.14.04.001</t>
  </si>
  <si>
    <t>1.5.14.08</t>
  </si>
  <si>
    <t>Víveres y rancho</t>
  </si>
  <si>
    <t>1.5.14.08.001</t>
  </si>
  <si>
    <t>1.5.14.09</t>
  </si>
  <si>
    <t>Repuestos</t>
  </si>
  <si>
    <t>1.5.14.09.001</t>
  </si>
  <si>
    <t>1.5.14.17</t>
  </si>
  <si>
    <t>1.5.14.17.001</t>
  </si>
  <si>
    <t>1.5.14.21</t>
  </si>
  <si>
    <t>Dotación a trabajadores</t>
  </si>
  <si>
    <t>1.5.14.21.001</t>
  </si>
  <si>
    <t>1.5.14.90</t>
  </si>
  <si>
    <t>Otros materiales y suministros</t>
  </si>
  <si>
    <t>1.5.14.90.001</t>
  </si>
  <si>
    <t>1.5.20</t>
  </si>
  <si>
    <t>PRODUCTOS EN PROCESO</t>
  </si>
  <si>
    <t>1.5.20.07</t>
  </si>
  <si>
    <t>1.5.20.07.001</t>
  </si>
  <si>
    <t>1.6</t>
  </si>
  <si>
    <t>PROPIEDADES, PLANTA Y EQUIPO</t>
  </si>
  <si>
    <t>1.6.05</t>
  </si>
  <si>
    <t>TERRENOS</t>
  </si>
  <si>
    <t>1.6.05.01</t>
  </si>
  <si>
    <t>1.6.05.01.001</t>
  </si>
  <si>
    <t>1.6.15</t>
  </si>
  <si>
    <t>CONSTRUCCIONES EN CURSO</t>
  </si>
  <si>
    <t>1.6.15.01</t>
  </si>
  <si>
    <t>1.6.15.01.001</t>
  </si>
  <si>
    <t>1.6.35</t>
  </si>
  <si>
    <t>BIENES MUEBLES EN BODEGA</t>
  </si>
  <si>
    <t>1.6.35.01</t>
  </si>
  <si>
    <t>1.6.35.01.001</t>
  </si>
  <si>
    <t>Equipo de construcción</t>
  </si>
  <si>
    <t>1.6.35.01.004</t>
  </si>
  <si>
    <t>1.6.35.01.008</t>
  </si>
  <si>
    <t>1.6.35.01.009</t>
  </si>
  <si>
    <t>1.6.35.01.012</t>
  </si>
  <si>
    <t>1.6.35.01.015</t>
  </si>
  <si>
    <t>Equipo de seguridad y rescate</t>
  </si>
  <si>
    <t>1.6.35.02</t>
  </si>
  <si>
    <t>1.6.35.02.006</t>
  </si>
  <si>
    <t>1.6.35.03</t>
  </si>
  <si>
    <t>1.6.35.03.001</t>
  </si>
  <si>
    <t>1.6.35.03.002</t>
  </si>
  <si>
    <t>1.6.35.04</t>
  </si>
  <si>
    <t>1.6.35.04.001</t>
  </si>
  <si>
    <t>1.6.35.04.002</t>
  </si>
  <si>
    <t>1.6.35.04.007</t>
  </si>
  <si>
    <t>Otros equipos de comunicación y computación</t>
  </si>
  <si>
    <t>1.6.35.07</t>
  </si>
  <si>
    <t>1.6.35.07.006</t>
  </si>
  <si>
    <t>1.6.35.90</t>
  </si>
  <si>
    <t>1.6.35.90.001</t>
  </si>
  <si>
    <t>1.6.37</t>
  </si>
  <si>
    <t>PROPIEDADES, PLANTA Y EQUIPO NO EXPLOTADOS</t>
  </si>
  <si>
    <t>1.6.37.01</t>
  </si>
  <si>
    <t>1.6.37.01.001</t>
  </si>
  <si>
    <t>1.6.37.07</t>
  </si>
  <si>
    <t>1.6.37.07.004</t>
  </si>
  <si>
    <t>1.6.37.07.008</t>
  </si>
  <si>
    <t>1.6.37.07.009</t>
  </si>
  <si>
    <t>1.6.37.08</t>
  </si>
  <si>
    <t>1.6.37.08.007</t>
  </si>
  <si>
    <t>Equipo de apoyo terapéutico</t>
  </si>
  <si>
    <t>1.6.37.09</t>
  </si>
  <si>
    <t>1.6.37.09.001</t>
  </si>
  <si>
    <t>1.6.37.09.002</t>
  </si>
  <si>
    <t>1.6.37.10</t>
  </si>
  <si>
    <t>1.6.37.10.001</t>
  </si>
  <si>
    <t>1.6.37.10.002</t>
  </si>
  <si>
    <t>1.6.37.10.007</t>
  </si>
  <si>
    <t>1.6.37.12</t>
  </si>
  <si>
    <t>1.6.37.12.002</t>
  </si>
  <si>
    <t>1.6.40</t>
  </si>
  <si>
    <t>EDIFICACIONES</t>
  </si>
  <si>
    <t>1.6.40.01</t>
  </si>
  <si>
    <t>Edificios y casas</t>
  </si>
  <si>
    <t>1.6.40.01.001</t>
  </si>
  <si>
    <t>1.6.50</t>
  </si>
  <si>
    <t>REDES, LÍNEAS Y CABLES</t>
  </si>
  <si>
    <t>1.6.50.07</t>
  </si>
  <si>
    <t>1.6.50.07.001</t>
  </si>
  <si>
    <t>1.6.55</t>
  </si>
  <si>
    <t>MAQUINARIA Y EQUIPO</t>
  </si>
  <si>
    <t>1.6.55.04</t>
  </si>
  <si>
    <t>1.6.55.04.001</t>
  </si>
  <si>
    <t>1.6.55.06</t>
  </si>
  <si>
    <t>Equipo de recreación y deporte</t>
  </si>
  <si>
    <t>1.6.55.06.001</t>
  </si>
  <si>
    <t>1.6.55.09</t>
  </si>
  <si>
    <t>1.6.55.09.001</t>
  </si>
  <si>
    <t>1.6.55.11</t>
  </si>
  <si>
    <t>1.6.55.11.001</t>
  </si>
  <si>
    <t>1.6.55.22</t>
  </si>
  <si>
    <t>1.6.55.22.001</t>
  </si>
  <si>
    <t>1.6.60</t>
  </si>
  <si>
    <t>EQUIPO MÉDICO Y CIENTÍFICO</t>
  </si>
  <si>
    <t>1.6.60.07</t>
  </si>
  <si>
    <t>1.6.60.07.001</t>
  </si>
  <si>
    <t>1.6.60.08</t>
  </si>
  <si>
    <t>1.6.60.08.001</t>
  </si>
  <si>
    <t>1.6.65</t>
  </si>
  <si>
    <t>MUEBLES, ENSERES Y EQUIPO DE OFICINA</t>
  </si>
  <si>
    <t>1.6.65.01</t>
  </si>
  <si>
    <t>1.6.65.01.001</t>
  </si>
  <si>
    <t>1.6.65.02</t>
  </si>
  <si>
    <t>1.6.65.02.001</t>
  </si>
  <si>
    <t>1.6.70</t>
  </si>
  <si>
    <t>EQUIPOS DE COMUNICACIÓN Y COMPUTACIÓN</t>
  </si>
  <si>
    <t>1.6.70.01</t>
  </si>
  <si>
    <t>1.6.70.01.001</t>
  </si>
  <si>
    <t>1.6.70.02</t>
  </si>
  <si>
    <t>1.6.70.02.001</t>
  </si>
  <si>
    <t>1.6.75</t>
  </si>
  <si>
    <t>EQUIPOS DE TRANSPORTE, TRACCIÓN Y ELEVACIÓN</t>
  </si>
  <si>
    <t>1.6.75.02</t>
  </si>
  <si>
    <t>1.6.75.02.001</t>
  </si>
  <si>
    <t>1.6.75.07</t>
  </si>
  <si>
    <t>Equipos de transporte, tracción y elevación pendientes de legalizar</t>
  </si>
  <si>
    <t>1.6.75.07.001</t>
  </si>
  <si>
    <t>1.6.80</t>
  </si>
  <si>
    <t>EQUIPOS DE COMEDOR, COCINA, DESPENSA Y HOTELERÍA</t>
  </si>
  <si>
    <t>1.6.80.02</t>
  </si>
  <si>
    <t>1.6.80.02.001</t>
  </si>
  <si>
    <t>1.6.81</t>
  </si>
  <si>
    <t>BIENES DE ARTE Y CULTURA</t>
  </si>
  <si>
    <t>1.6.81.01</t>
  </si>
  <si>
    <t>1.6.81.01.001</t>
  </si>
  <si>
    <t>1.6.85</t>
  </si>
  <si>
    <t>DEPRECIACIÓN ACUMULADA DE PROPIEDADES, PLANTA Y EQUIPO (CR)</t>
  </si>
  <si>
    <t>1.6.85.01</t>
  </si>
  <si>
    <t>1.6.85.01.001</t>
  </si>
  <si>
    <t>1.6.85.03</t>
  </si>
  <si>
    <t>1.6.85.03.006</t>
  </si>
  <si>
    <t>1.6.85.04</t>
  </si>
  <si>
    <t>1.6.85.04.004</t>
  </si>
  <si>
    <t>1.6.85.04.006</t>
  </si>
  <si>
    <t>1.6.85.04.008</t>
  </si>
  <si>
    <t>1.6.85.04.009</t>
  </si>
  <si>
    <t>1.6.85.04.012</t>
  </si>
  <si>
    <t>1.6.85.05</t>
  </si>
  <si>
    <t>1.6.85.05.006</t>
  </si>
  <si>
    <t>1.6.85.05.007</t>
  </si>
  <si>
    <t>1.6.85.06</t>
  </si>
  <si>
    <t>1.6.85.06.001</t>
  </si>
  <si>
    <t>1.6.85.06.002</t>
  </si>
  <si>
    <t>1.6.85.07</t>
  </si>
  <si>
    <t>1.6.85.07.001</t>
  </si>
  <si>
    <t>1.6.85.07.002</t>
  </si>
  <si>
    <t>1.6.85.08</t>
  </si>
  <si>
    <t>1.6.85.08.002</t>
  </si>
  <si>
    <t>1.6.85.09</t>
  </si>
  <si>
    <t>1.6.85.09.002</t>
  </si>
  <si>
    <t>1.6.85.12</t>
  </si>
  <si>
    <t>1.6.85.12.001</t>
  </si>
  <si>
    <t>1.9</t>
  </si>
  <si>
    <t>1.9.05</t>
  </si>
  <si>
    <t>BIENES Y SERVICIOS PAGADOS POR ANTICIPADO</t>
  </si>
  <si>
    <t>1.9.05.01</t>
  </si>
  <si>
    <t>Seguros</t>
  </si>
  <si>
    <t>1.9.05.01.001</t>
  </si>
  <si>
    <t>1.9.06</t>
  </si>
  <si>
    <t>AVANCES Y ANTICIPOS ENTREGADOS</t>
  </si>
  <si>
    <t>1.9.06.03</t>
  </si>
  <si>
    <t>Avances para viáticos y gastos de viaje</t>
  </si>
  <si>
    <t>1.9.06.03.001</t>
  </si>
  <si>
    <t>1.9.06.04</t>
  </si>
  <si>
    <t>Anticipo para adquisición de bienes y servicios</t>
  </si>
  <si>
    <t>1.9.06.04.001</t>
  </si>
  <si>
    <t>Adquisición de bienes y servicios</t>
  </si>
  <si>
    <t>1.9.08</t>
  </si>
  <si>
    <t>RECURSOS ENTREGADOS EN ADMINISTRACIÓN</t>
  </si>
  <si>
    <t>1.9.08.01</t>
  </si>
  <si>
    <t>En administración</t>
  </si>
  <si>
    <t>1.9.08.01.002</t>
  </si>
  <si>
    <t>En administración dtn - scun</t>
  </si>
  <si>
    <t>1.9.70</t>
  </si>
  <si>
    <t>ACTIVOS INTANGIBLES</t>
  </si>
  <si>
    <t>1.9.70.05</t>
  </si>
  <si>
    <t>1.9.70.05.001</t>
  </si>
  <si>
    <t>1.9.70.07</t>
  </si>
  <si>
    <t>1.9.70.07.001</t>
  </si>
  <si>
    <t>1.9.70.08</t>
  </si>
  <si>
    <t>1.9.70.08.001</t>
  </si>
  <si>
    <t>1.9.75</t>
  </si>
  <si>
    <t>AMORTIZACIÓN ACUMULADA DE ACTIVOS INTANGIBLES (CR)</t>
  </si>
  <si>
    <t>1.9.75.05</t>
  </si>
  <si>
    <t>1.9.75.05.001</t>
  </si>
  <si>
    <t>1.9.75.07</t>
  </si>
  <si>
    <t>1.9.75.07.001</t>
  </si>
  <si>
    <t>1.9.75.08</t>
  </si>
  <si>
    <t>1.9.75.08.001</t>
  </si>
  <si>
    <t>2</t>
  </si>
  <si>
    <t>PASIVOS</t>
  </si>
  <si>
    <t>2.4</t>
  </si>
  <si>
    <t>2.4.01</t>
  </si>
  <si>
    <t>ADQUISICION DE BIENES Y SERVICIOS NACIONALES</t>
  </si>
  <si>
    <t>2.4.01.01</t>
  </si>
  <si>
    <t>Bienes y servicios</t>
  </si>
  <si>
    <t>2.4.01.01.001</t>
  </si>
  <si>
    <t>2.4.01.02</t>
  </si>
  <si>
    <t>Proyectos de inversion</t>
  </si>
  <si>
    <t>2.4.01.02.001</t>
  </si>
  <si>
    <t>Proyectos de inversión</t>
  </si>
  <si>
    <t>2.4.07</t>
  </si>
  <si>
    <t>RECURSOS A FAVOR DE TERCEROS</t>
  </si>
  <si>
    <t>2.4.07.06</t>
  </si>
  <si>
    <t>2.4.07.06.002</t>
  </si>
  <si>
    <t>Contribución contrato de obra pública</t>
  </si>
  <si>
    <t>2.4.07.20</t>
  </si>
  <si>
    <t>Recaudos por clasificar</t>
  </si>
  <si>
    <t>2.4.07.20.001</t>
  </si>
  <si>
    <t>2.4.07.22</t>
  </si>
  <si>
    <t>2.4.07.22.001</t>
  </si>
  <si>
    <t>Estampilla recaudada a favor de unal y otras universidades estatales</t>
  </si>
  <si>
    <t>2.4.07.22.002</t>
  </si>
  <si>
    <t>Retencion estampilla pro unal y otras universidades estatales</t>
  </si>
  <si>
    <t>2.4.07.90</t>
  </si>
  <si>
    <t>Otros recursos a favor de terceros</t>
  </si>
  <si>
    <t>2.4.07.90.001</t>
  </si>
  <si>
    <t>2.4.24</t>
  </si>
  <si>
    <t>DESCUENTOS DE NOMINA</t>
  </si>
  <si>
    <t>2.4.24.01</t>
  </si>
  <si>
    <t>Aportes a fondos pensionales</t>
  </si>
  <si>
    <t>2.4.24.01.001</t>
  </si>
  <si>
    <t>2.4.24.02</t>
  </si>
  <si>
    <t>2.4.24.02.001</t>
  </si>
  <si>
    <t>2.4.24.05</t>
  </si>
  <si>
    <t>Cooperativas</t>
  </si>
  <si>
    <t>2.4.24.05.001</t>
  </si>
  <si>
    <t>2.4.24.06</t>
  </si>
  <si>
    <t>Fondos de empleados</t>
  </si>
  <si>
    <t>2.4.24.06.001</t>
  </si>
  <si>
    <t>2.4.24.07</t>
  </si>
  <si>
    <t>Libranzas</t>
  </si>
  <si>
    <t>2.4.24.07.001</t>
  </si>
  <si>
    <t>2.4.24.08</t>
  </si>
  <si>
    <t>Contratos de medicina prepagada</t>
  </si>
  <si>
    <t>2.4.24.08.001</t>
  </si>
  <si>
    <t>2.4.24.11</t>
  </si>
  <si>
    <t>Embargos judiciales</t>
  </si>
  <si>
    <t>2.4.24.11.001</t>
  </si>
  <si>
    <t>2.4.24.13</t>
  </si>
  <si>
    <t>Cuentas de ahorro para el fomento de la construcción (afc)</t>
  </si>
  <si>
    <t>2.4.24.13.001</t>
  </si>
  <si>
    <t>2.4.24.90</t>
  </si>
  <si>
    <t>2.4.24.90.001</t>
  </si>
  <si>
    <t>2.4.36</t>
  </si>
  <si>
    <t>RETENCIÓN EN LA FUENTE E IMPUESTO DE TIMBRE</t>
  </si>
  <si>
    <t>2.4.36.02</t>
  </si>
  <si>
    <t>Dividendos y participaciones</t>
  </si>
  <si>
    <t>2.4.36.02.002</t>
  </si>
  <si>
    <t>Pagado (db)</t>
  </si>
  <si>
    <t>2.4.36.03</t>
  </si>
  <si>
    <t>2.4.36.03.001</t>
  </si>
  <si>
    <t>Retenido</t>
  </si>
  <si>
    <t>2.4.36.03.002</t>
  </si>
  <si>
    <t>2.4.36.05</t>
  </si>
  <si>
    <t>2.4.36.05.001</t>
  </si>
  <si>
    <t>2.4.36.05.002</t>
  </si>
  <si>
    <t>2.4.36.08</t>
  </si>
  <si>
    <t>2.4.36.08.001</t>
  </si>
  <si>
    <t>2.4.36.08.002</t>
  </si>
  <si>
    <t>2.4.36.15</t>
  </si>
  <si>
    <t>2.4.36.15.001</t>
  </si>
  <si>
    <t>2.4.36.15.002</t>
  </si>
  <si>
    <t>2.4.36.25</t>
  </si>
  <si>
    <t>Impuesto a las ventas retenido.</t>
  </si>
  <si>
    <t>2.4.36.25.001</t>
  </si>
  <si>
    <t>Retenido - a responsables del regimen común</t>
  </si>
  <si>
    <t>2.4.36.25.002</t>
  </si>
  <si>
    <t>Pagado - a responsables del regimen común (db)</t>
  </si>
  <si>
    <t>2.4.36.26</t>
  </si>
  <si>
    <t>Contratos de construcción</t>
  </si>
  <si>
    <t>2.4.36.26.001</t>
  </si>
  <si>
    <t>2.4.36.26.002</t>
  </si>
  <si>
    <t>2.4.36.27</t>
  </si>
  <si>
    <t>Retención de impuesto de industria y comercio por compras</t>
  </si>
  <si>
    <t>2.4.36.27.001</t>
  </si>
  <si>
    <t>2.4.36.27.002</t>
  </si>
  <si>
    <t>2.4.36.28</t>
  </si>
  <si>
    <t>Retención de impuesto de industria y comercio por ventas</t>
  </si>
  <si>
    <t>2.4.36.28.001</t>
  </si>
  <si>
    <t>2.4.36.28.002</t>
  </si>
  <si>
    <t>2.4.36.30</t>
  </si>
  <si>
    <t>Impuesto solidario por el covid 19</t>
  </si>
  <si>
    <t>2.4.36.30.001</t>
  </si>
  <si>
    <t>2.4.36.30.002</t>
  </si>
  <si>
    <t>2.4.40</t>
  </si>
  <si>
    <t>IMPUESTOS, CONTRIBUCIONES Y TASAS</t>
  </si>
  <si>
    <t>2.4.40.03</t>
  </si>
  <si>
    <t>Impuesto predial unificado</t>
  </si>
  <si>
    <t>2.4.40.03.001</t>
  </si>
  <si>
    <t>2.4.40.14</t>
  </si>
  <si>
    <t>Cuota de fiscalización y auditaje</t>
  </si>
  <si>
    <t>2.4.40.14.001</t>
  </si>
  <si>
    <t>2.4.40.16</t>
  </si>
  <si>
    <t>Impuesto sobre vehículos automotores</t>
  </si>
  <si>
    <t>2.4.40.16.001</t>
  </si>
  <si>
    <t>2.4.40.23</t>
  </si>
  <si>
    <t>Contribuciones</t>
  </si>
  <si>
    <t>2.4.40.23.001</t>
  </si>
  <si>
    <t>2.4.40.24</t>
  </si>
  <si>
    <t>Tasas</t>
  </si>
  <si>
    <t>2.4.40.24.001</t>
  </si>
  <si>
    <t>2.4.60</t>
  </si>
  <si>
    <t>CRÉDITOS JUDICIALES</t>
  </si>
  <si>
    <t>2.4.60.02</t>
  </si>
  <si>
    <t>Sentencias</t>
  </si>
  <si>
    <t>2.4.60.02.001</t>
  </si>
  <si>
    <t>2.4.60.03</t>
  </si>
  <si>
    <t>Laudos arbitrales y conciliaciones extrajudiciales</t>
  </si>
  <si>
    <t>2.4.60.03.002</t>
  </si>
  <si>
    <t>Conciliaciones extrajudiciales</t>
  </si>
  <si>
    <t>2.4.90</t>
  </si>
  <si>
    <t>OTRAS CUENTAS POR PAGAR</t>
  </si>
  <si>
    <t>2.4.90.28</t>
  </si>
  <si>
    <t>2.4.90.28.001</t>
  </si>
  <si>
    <t>2.4.90.40</t>
  </si>
  <si>
    <t>Saldos a favor de beneficiarios</t>
  </si>
  <si>
    <t>2.4.90.40.001</t>
  </si>
  <si>
    <t>2.4.90.45</t>
  </si>
  <si>
    <t>2.4.90.45.001</t>
  </si>
  <si>
    <t>2.4.90.50</t>
  </si>
  <si>
    <t>Aportes al icbf y sena</t>
  </si>
  <si>
    <t>2.4.90.50.001</t>
  </si>
  <si>
    <t>Aportes al icbf</t>
  </si>
  <si>
    <t>2.4.90.50.002</t>
  </si>
  <si>
    <t>Aportes al sena</t>
  </si>
  <si>
    <t>2.4.90.51</t>
  </si>
  <si>
    <t>2.4.90.51.001</t>
  </si>
  <si>
    <t>2.4.90.53</t>
  </si>
  <si>
    <t>2.4.90.53.001</t>
  </si>
  <si>
    <t>2.4.90.54</t>
  </si>
  <si>
    <t>2.4.90.54.001</t>
  </si>
  <si>
    <t>2.4.90.55</t>
  </si>
  <si>
    <t>2.4.90.55.001</t>
  </si>
  <si>
    <t>2.4.90.58</t>
  </si>
  <si>
    <t>Arrendamiento operativo</t>
  </si>
  <si>
    <t>2.4.90.58.001</t>
  </si>
  <si>
    <t>2.4.90.90</t>
  </si>
  <si>
    <t>2.4.90.90.001</t>
  </si>
  <si>
    <t>2.5</t>
  </si>
  <si>
    <t>2.5.11</t>
  </si>
  <si>
    <t>BENEFICIOS A LOS EMPLEADOS A CORTO PLAZO</t>
  </si>
  <si>
    <t>2.5.11.01</t>
  </si>
  <si>
    <t>Nómina por pagar</t>
  </si>
  <si>
    <t>2.5.11.01.001</t>
  </si>
  <si>
    <t>2.5.11.02</t>
  </si>
  <si>
    <t>2.5.11.02.001</t>
  </si>
  <si>
    <t>2.5.11.04</t>
  </si>
  <si>
    <t>2.5.11.04.001</t>
  </si>
  <si>
    <t>2.5.11.05</t>
  </si>
  <si>
    <t>2.5.11.05.001</t>
  </si>
  <si>
    <t>2.5.11.06</t>
  </si>
  <si>
    <t>2.5.11.06.001</t>
  </si>
  <si>
    <t>2.5.11.07</t>
  </si>
  <si>
    <t>2.5.11.07.001</t>
  </si>
  <si>
    <t>2.5.11.08</t>
  </si>
  <si>
    <t>2.5.11.08.001</t>
  </si>
  <si>
    <t>2.5.11.09</t>
  </si>
  <si>
    <t>Bonificaciones</t>
  </si>
  <si>
    <t>2.5.11.09.001</t>
  </si>
  <si>
    <t>2.5.11.09.002</t>
  </si>
  <si>
    <t>2.5.11.10</t>
  </si>
  <si>
    <t>2.5.11.10.001</t>
  </si>
  <si>
    <t>2.5.11.11</t>
  </si>
  <si>
    <t>Aportes a riesgos laborales</t>
  </si>
  <si>
    <t>2.5.11.11.001</t>
  </si>
  <si>
    <t>2.5.11.13</t>
  </si>
  <si>
    <t>Remuneración por servicios técnicos</t>
  </si>
  <si>
    <t>2.5.11.13.001</t>
  </si>
  <si>
    <t>2.5.11.15</t>
  </si>
  <si>
    <t>Capacitación, bienestar social y estímulos</t>
  </si>
  <si>
    <t>2.5.11.15.001</t>
  </si>
  <si>
    <t>2.5.11.22</t>
  </si>
  <si>
    <t>Aportes a fondos pensionales - empleador</t>
  </si>
  <si>
    <t>2.5.11.22.001</t>
  </si>
  <si>
    <t>2.5.11.23</t>
  </si>
  <si>
    <t>2.5.11.23.001</t>
  </si>
  <si>
    <t>2.5.11.24</t>
  </si>
  <si>
    <t>2.5.11.24.001</t>
  </si>
  <si>
    <t>2.5.11.25</t>
  </si>
  <si>
    <t>2.5.11.25.001</t>
  </si>
  <si>
    <t>2.7</t>
  </si>
  <si>
    <t>2.7.01</t>
  </si>
  <si>
    <t>LITIGIOS Y DEMANDAS</t>
  </si>
  <si>
    <t>2.7.01.01</t>
  </si>
  <si>
    <t>Civiles</t>
  </si>
  <si>
    <t>2.7.01.01.001</t>
  </si>
  <si>
    <t>2.7.01.03</t>
  </si>
  <si>
    <t>2.7.01.03.001</t>
  </si>
  <si>
    <t>2.9</t>
  </si>
  <si>
    <t>OTROS PASIVOS</t>
  </si>
  <si>
    <t>2.9.10</t>
  </si>
  <si>
    <t>INGRESOS RECIBIDOS POR ANTICIPADO</t>
  </si>
  <si>
    <t>2.9.10.07</t>
  </si>
  <si>
    <t>Ventas</t>
  </si>
  <si>
    <t>2.9.10.07.001</t>
  </si>
  <si>
    <t>Ventas de bienes</t>
  </si>
  <si>
    <t>3</t>
  </si>
  <si>
    <t>3.1</t>
  </si>
  <si>
    <t>3.1.05</t>
  </si>
  <si>
    <t>CAPITAL FISCAL</t>
  </si>
  <si>
    <t>3.1.05.06</t>
  </si>
  <si>
    <t>3.1.05.06.001</t>
  </si>
  <si>
    <t>Capital fiscal nación</t>
  </si>
  <si>
    <t>3.1.05.06.002</t>
  </si>
  <si>
    <t>Excedentes financieros distribuidos a la entidad</t>
  </si>
  <si>
    <t>3.1.09</t>
  </si>
  <si>
    <t>RESULTADOS DE EJERCICIOS ANTERIORES</t>
  </si>
  <si>
    <t>3.1.09.01</t>
  </si>
  <si>
    <t>Utilidad o excedentes acumulados</t>
  </si>
  <si>
    <t>3.1.09.01.001</t>
  </si>
  <si>
    <t>3.1.09.01.002</t>
  </si>
  <si>
    <t>Corrección de errores de un periodo contable anterior</t>
  </si>
  <si>
    <t>3.1.09.01.003</t>
  </si>
  <si>
    <t>Por cambio de política contable</t>
  </si>
  <si>
    <t>3.1.09.02</t>
  </si>
  <si>
    <t>Pérdidas o déficits acumulados</t>
  </si>
  <si>
    <t>3.1.09.02.001</t>
  </si>
  <si>
    <t>3.1.10</t>
  </si>
  <si>
    <t>RESULTADO DEL EJERCICIO</t>
  </si>
  <si>
    <t>3.1.10.01</t>
  </si>
  <si>
    <t>Utilidad o excedente del ejercicio</t>
  </si>
  <si>
    <t>3.1.10.01.001</t>
  </si>
  <si>
    <t>Utilidad o excédete del ejercicio</t>
  </si>
  <si>
    <t>3.1.10.02</t>
  </si>
  <si>
    <t>Pérdida o déficit del ejercicio</t>
  </si>
  <si>
    <t>3.1.10.02.001</t>
  </si>
  <si>
    <t>3.1.45</t>
  </si>
  <si>
    <t>IMPACTOS POR LA TRANSICIÓN AL NUEVO MARCO DE REGULACIÓN</t>
  </si>
  <si>
    <t>3.1.45.05</t>
  </si>
  <si>
    <t>3.1.45.05.004</t>
  </si>
  <si>
    <t>Inventarios - mayor valor en medición</t>
  </si>
  <si>
    <t>3.1.45.06</t>
  </si>
  <si>
    <t>Propiedades, planta y equipo</t>
  </si>
  <si>
    <t>3.1.45.06.001</t>
  </si>
  <si>
    <t>Propiedades, planta y equipo - retirados</t>
  </si>
  <si>
    <t>3.1.45.06.003</t>
  </si>
  <si>
    <t>Propiedades, planta y equipo - menor valor en medición</t>
  </si>
  <si>
    <t>3.1.45.06.004</t>
  </si>
  <si>
    <t>Propiedades, planta y equipo - mayor valor en medición</t>
  </si>
  <si>
    <t>3.1.45.12</t>
  </si>
  <si>
    <t>3.1.45.12.001</t>
  </si>
  <si>
    <t>Otros activos - retirados</t>
  </si>
  <si>
    <t>3.1.45.12.002</t>
  </si>
  <si>
    <t>Otros activos - incorporados</t>
  </si>
  <si>
    <t>3.1.45.12.003</t>
  </si>
  <si>
    <t>Otros activos - menor valor en medición</t>
  </si>
  <si>
    <t>3.1.45.12.004</t>
  </si>
  <si>
    <t>Otros activos - mayor valor en medición</t>
  </si>
  <si>
    <t>3.1.45.15</t>
  </si>
  <si>
    <t>3.1.45.15.003</t>
  </si>
  <si>
    <t>Cuentas por pagar - menor valor en medición</t>
  </si>
  <si>
    <t>3.1.45.90</t>
  </si>
  <si>
    <t>Otros impactos por transición</t>
  </si>
  <si>
    <t>3.1.45.90.001</t>
  </si>
  <si>
    <t>Reclasificación de otras partidas patrimoniales</t>
  </si>
  <si>
    <t>4</t>
  </si>
  <si>
    <t>4.2</t>
  </si>
  <si>
    <t>4.2.04</t>
  </si>
  <si>
    <t>4.2.04.01</t>
  </si>
  <si>
    <t>4.2.04.01.001</t>
  </si>
  <si>
    <t>4.2.04.10</t>
  </si>
  <si>
    <t>4.2.04.10.001</t>
  </si>
  <si>
    <t>4.2.10</t>
  </si>
  <si>
    <t>BIENES COMERCIALIZADOS</t>
  </si>
  <si>
    <t>4.2.10.04</t>
  </si>
  <si>
    <t>4.2.10.04.001</t>
  </si>
  <si>
    <t>4.2.10.25</t>
  </si>
  <si>
    <t>4.2.10.25.001</t>
  </si>
  <si>
    <t>4.2.10.90</t>
  </si>
  <si>
    <t>4.2.10.90.005</t>
  </si>
  <si>
    <t>Pasta de papel, papel y cartón</t>
  </si>
  <si>
    <t>4.7</t>
  </si>
  <si>
    <t>OPERACIONES INTERISTITUCIONALES</t>
  </si>
  <si>
    <t>4.7.05</t>
  </si>
  <si>
    <t>FONDOS RECIBIDOS</t>
  </si>
  <si>
    <t>4.7.05.08</t>
  </si>
  <si>
    <t>4.7.05.10</t>
  </si>
  <si>
    <t>Inversión</t>
  </si>
  <si>
    <t>4.7.22</t>
  </si>
  <si>
    <t>OPERACIONES SIN FLUJO DE EFECTIVO</t>
  </si>
  <si>
    <t>4.7.22.01</t>
  </si>
  <si>
    <t>Cruce de cuentas</t>
  </si>
  <si>
    <t>4.8</t>
  </si>
  <si>
    <t>4.8.08</t>
  </si>
  <si>
    <t>INGRESOS DIVERSOS</t>
  </si>
  <si>
    <t>4.8.08.27</t>
  </si>
  <si>
    <t>Aprovechamientos</t>
  </si>
  <si>
    <t>4.8.08.27.001</t>
  </si>
  <si>
    <t>5</t>
  </si>
  <si>
    <t>GASTOS</t>
  </si>
  <si>
    <t>5.1</t>
  </si>
  <si>
    <t>DE ADMINISTRACIÓN Y OPERACIÓN</t>
  </si>
  <si>
    <t>5.1.01</t>
  </si>
  <si>
    <t>SUELDOS Y SALARIOS</t>
  </si>
  <si>
    <t>5.1.01.01</t>
  </si>
  <si>
    <t>5.1.01.01.001</t>
  </si>
  <si>
    <t>5.1.01.10</t>
  </si>
  <si>
    <t>Prima técnica</t>
  </si>
  <si>
    <t>5.1.01.10.001</t>
  </si>
  <si>
    <t>5.1.01.19</t>
  </si>
  <si>
    <t>5.1.01.19.003</t>
  </si>
  <si>
    <t>Bonificación por servicios prestados</t>
  </si>
  <si>
    <t>5.1.01.23</t>
  </si>
  <si>
    <t>5.1.01.23.001</t>
  </si>
  <si>
    <t>5.1.01.60</t>
  </si>
  <si>
    <t>5.1.01.60.001</t>
  </si>
  <si>
    <t>5.1.02</t>
  </si>
  <si>
    <t>CONTRIBUCIONES IMPUTADAS</t>
  </si>
  <si>
    <t>5.1.02.01</t>
  </si>
  <si>
    <t>5.1.02.01.001</t>
  </si>
  <si>
    <t>5.1.03</t>
  </si>
  <si>
    <t>CONTRIBUCIONES EFECTIVAS</t>
  </si>
  <si>
    <t>5.1.03.02</t>
  </si>
  <si>
    <t>5.1.03.02.001</t>
  </si>
  <si>
    <t>5.1.03.03</t>
  </si>
  <si>
    <t>5.1.03.03.001</t>
  </si>
  <si>
    <t>5.1.03.05</t>
  </si>
  <si>
    <t>5.1.03.05.001</t>
  </si>
  <si>
    <t>5.1.03.06</t>
  </si>
  <si>
    <t>5.1.03.06.001</t>
  </si>
  <si>
    <t>5.1.03.07</t>
  </si>
  <si>
    <t>5.1.03.07.001</t>
  </si>
  <si>
    <t>5.1.04</t>
  </si>
  <si>
    <t>APORTES SOBRE LA NÓMINA</t>
  </si>
  <si>
    <t>5.1.04.01</t>
  </si>
  <si>
    <t>5.1.04.01.001</t>
  </si>
  <si>
    <t>5.1.04.02</t>
  </si>
  <si>
    <t>5.1.04.02.001</t>
  </si>
  <si>
    <t>5.1.07</t>
  </si>
  <si>
    <t>PRESTACIONES SOCIALES</t>
  </si>
  <si>
    <t>5.1.07.01</t>
  </si>
  <si>
    <t>5.1.07.01.001</t>
  </si>
  <si>
    <t>5.1.07.02</t>
  </si>
  <si>
    <t>5.1.07.02.001</t>
  </si>
  <si>
    <t>5.1.07.04</t>
  </si>
  <si>
    <t>5.1.07.04.001</t>
  </si>
  <si>
    <t>5.1.07.05</t>
  </si>
  <si>
    <t>5.1.07.05.001</t>
  </si>
  <si>
    <t>5.1.07.06</t>
  </si>
  <si>
    <t>5.1.07.06.001</t>
  </si>
  <si>
    <t>5.1.07.90</t>
  </si>
  <si>
    <t>5.1.07.90.003</t>
  </si>
  <si>
    <t>Prima tecnica salarial</t>
  </si>
  <si>
    <t>5.1.07.90.004</t>
  </si>
  <si>
    <t>Prima tecnica no salarial</t>
  </si>
  <si>
    <t>5.1.07.90.024</t>
  </si>
  <si>
    <t>5.1.11</t>
  </si>
  <si>
    <t>GENERALES</t>
  </si>
  <si>
    <t>5.1.11.14</t>
  </si>
  <si>
    <t>5.1.11.14.001</t>
  </si>
  <si>
    <t>5.1.11.15</t>
  </si>
  <si>
    <t>Mantenimiento</t>
  </si>
  <si>
    <t>5.1.11.15.001</t>
  </si>
  <si>
    <t>5.1.11.17</t>
  </si>
  <si>
    <t>5.1.11.17.001</t>
  </si>
  <si>
    <t>5.1.11.25</t>
  </si>
  <si>
    <t>Seguros generales</t>
  </si>
  <si>
    <t>5.1.11.25.001</t>
  </si>
  <si>
    <t>5.1.11.46</t>
  </si>
  <si>
    <t>Combustibles y lubricantes</t>
  </si>
  <si>
    <t>5.1.11.46.001</t>
  </si>
  <si>
    <t>5.1.11.59</t>
  </si>
  <si>
    <t>5.1.11.59.001</t>
  </si>
  <si>
    <t>5.1.11.79</t>
  </si>
  <si>
    <t>5.1.11.79.001</t>
  </si>
  <si>
    <t>5.1.11.80</t>
  </si>
  <si>
    <t>5.1.11.80.001</t>
  </si>
  <si>
    <t>5.3</t>
  </si>
  <si>
    <t>5.3.60</t>
  </si>
  <si>
    <t>DEPRECIACIÓN DE PROPIEDADES, PLANTA Y EQUIPO</t>
  </si>
  <si>
    <t>5.3.60.01</t>
  </si>
  <si>
    <t>5.3.60.01.001</t>
  </si>
  <si>
    <t>5.3.60.03</t>
  </si>
  <si>
    <t>5.3.60.03.006</t>
  </si>
  <si>
    <t>5.3.60.04</t>
  </si>
  <si>
    <t>5.3.60.04.004</t>
  </si>
  <si>
    <t>5.3.60.04.008</t>
  </si>
  <si>
    <t>5.3.60.04.009</t>
  </si>
  <si>
    <t>5.3.60.05</t>
  </si>
  <si>
    <t>5.3.60.05.007</t>
  </si>
  <si>
    <t>5.3.60.06</t>
  </si>
  <si>
    <t>5.3.60.06.001</t>
  </si>
  <si>
    <t>5.3.60.06.002</t>
  </si>
  <si>
    <t>5.3.60.07</t>
  </si>
  <si>
    <t>5.3.60.07.001</t>
  </si>
  <si>
    <t>5.3.60.07.002</t>
  </si>
  <si>
    <t>5.3.60.08</t>
  </si>
  <si>
    <t>5.3.60.08.002</t>
  </si>
  <si>
    <t>5.3.60.12</t>
  </si>
  <si>
    <t>5.3.60.12.001</t>
  </si>
  <si>
    <t>5.3.66</t>
  </si>
  <si>
    <t>AMORTIZACIÓN DE ACTIVOS INTANGIBLES</t>
  </si>
  <si>
    <t>5.3.66.05</t>
  </si>
  <si>
    <t>5.3.66.05.001</t>
  </si>
  <si>
    <t>5.3.66.06</t>
  </si>
  <si>
    <t>5.3.66.06.001</t>
  </si>
  <si>
    <t>5.7</t>
  </si>
  <si>
    <t>5.7.22</t>
  </si>
  <si>
    <t>5.7.22.01</t>
  </si>
  <si>
    <t>6</t>
  </si>
  <si>
    <t>COSTOS DE VENTAS</t>
  </si>
  <si>
    <t>6.2</t>
  </si>
  <si>
    <t>COSTO DE VENTAS DE BIENES</t>
  </si>
  <si>
    <t>6.2.05</t>
  </si>
  <si>
    <t>6.2.05.07</t>
  </si>
  <si>
    <t>6.2.05.07.001</t>
  </si>
  <si>
    <t>6.2.10</t>
  </si>
  <si>
    <t>6.2.10.22</t>
  </si>
  <si>
    <t>6.2.10.22.001</t>
  </si>
  <si>
    <t>7</t>
  </si>
  <si>
    <t>COSTOS DE TRANSFORMACIÓN</t>
  </si>
  <si>
    <t>7.1</t>
  </si>
  <si>
    <t>BIENES</t>
  </si>
  <si>
    <t>7.1.16</t>
  </si>
  <si>
    <t>IMPRESOS Y PUBLICACIONES</t>
  </si>
  <si>
    <t>7.1.16.95</t>
  </si>
  <si>
    <t>Traslado de costos (cr)</t>
  </si>
  <si>
    <t>8</t>
  </si>
  <si>
    <t>8.1</t>
  </si>
  <si>
    <t>8.1.20</t>
  </si>
  <si>
    <t>LITIGIOS Y MECANISMOS ALTERNATIVOS DE SOLUCIÓN DE CONFLICTOS</t>
  </si>
  <si>
    <t>8.1.20.04</t>
  </si>
  <si>
    <t>8.1.20.04.001</t>
  </si>
  <si>
    <t>8.3</t>
  </si>
  <si>
    <t>DEUDORAS DE CONTROL</t>
  </si>
  <si>
    <t>8.3.15</t>
  </si>
  <si>
    <t>BIENES Y DERECHOS RETIRADOS</t>
  </si>
  <si>
    <t>8.3.15.10</t>
  </si>
  <si>
    <t>8.3.15.10.001</t>
  </si>
  <si>
    <t>8.3.61</t>
  </si>
  <si>
    <t>RESPONSABILIDADES EN PROCESO</t>
  </si>
  <si>
    <t>8.3.61.01</t>
  </si>
  <si>
    <t>8.3.61.01.001</t>
  </si>
  <si>
    <t>8.9</t>
  </si>
  <si>
    <t>8.9.05</t>
  </si>
  <si>
    <t>ACTIVOS CONTINGENTES POR CONTRA (CR)</t>
  </si>
  <si>
    <t>8.9.05.06</t>
  </si>
  <si>
    <t>8.9.05.06.001</t>
  </si>
  <si>
    <t>8.9.15</t>
  </si>
  <si>
    <t>DEUDORAS DE CONTROL POR CONTRA (CR)</t>
  </si>
  <si>
    <t>8.9.15.06</t>
  </si>
  <si>
    <t>8.9.15.06.001</t>
  </si>
  <si>
    <t>8.9.15.21</t>
  </si>
  <si>
    <t>8.9.15.21.001</t>
  </si>
  <si>
    <t>8.9.15.90</t>
  </si>
  <si>
    <t>Otras cuentas deudoras de control por el contra</t>
  </si>
  <si>
    <t>8.9.15.90.090</t>
  </si>
  <si>
    <t>Otras cuentas deudoras de control</t>
  </si>
  <si>
    <t>9</t>
  </si>
  <si>
    <t>9.1</t>
  </si>
  <si>
    <t>9.1.20</t>
  </si>
  <si>
    <t>9.1.20.04</t>
  </si>
  <si>
    <t>9.1.20.04.001</t>
  </si>
  <si>
    <t>9.9</t>
  </si>
  <si>
    <t>ACREEDORAS POR CONTRA (DB)</t>
  </si>
  <si>
    <t>9.9.05</t>
  </si>
  <si>
    <t>PASIVOS CONTINGENTES POR CONTRA (DB)</t>
  </si>
  <si>
    <t>9.9.05.05</t>
  </si>
  <si>
    <t>9.9.05.05.001</t>
  </si>
  <si>
    <t>TOTALES --&gt;</t>
  </si>
  <si>
    <t>1.3.84.55</t>
  </si>
  <si>
    <t>Reintegros</t>
  </si>
  <si>
    <t>1.3.84.55.001</t>
  </si>
  <si>
    <t>1.6.37.02</t>
  </si>
  <si>
    <t>1.6.37.02.001</t>
  </si>
  <si>
    <t>1.9.08.01.001</t>
  </si>
  <si>
    <t>2.4.45</t>
  </si>
  <si>
    <t>IMPUESTO AL VALOR AGREGADO - IVA</t>
  </si>
  <si>
    <t>2.4.45.01</t>
  </si>
  <si>
    <t>2.4.45.01.001</t>
  </si>
  <si>
    <t>2.4.45.05</t>
  </si>
  <si>
    <t>Compra de bienes (db)</t>
  </si>
  <si>
    <t>2.4.45.05.001</t>
  </si>
  <si>
    <t>2.9.02</t>
  </si>
  <si>
    <t>RECURSOS RECIBIDOS EN ADMINISTRACIÓN</t>
  </si>
  <si>
    <t>2.9.02.01</t>
  </si>
  <si>
    <t>2.9.02.01.002</t>
  </si>
  <si>
    <t>Recursos administrados por el tesoro (scun)</t>
  </si>
  <si>
    <t>4.2.10.38</t>
  </si>
  <si>
    <t>4.2.10.38.001</t>
  </si>
  <si>
    <t>4.8.08.63</t>
  </si>
  <si>
    <t>4.8.08.63.001</t>
  </si>
  <si>
    <t>5.1.01.03</t>
  </si>
  <si>
    <t>Horas extras y festivos</t>
  </si>
  <si>
    <t>5.1.01.03.001</t>
  </si>
  <si>
    <t>5.1.07.07</t>
  </si>
  <si>
    <t>5.1.07.07.001</t>
  </si>
  <si>
    <t>5.1.11.49</t>
  </si>
  <si>
    <t>Servicios de aseo, cafetería, restaurante y lavandería</t>
  </si>
  <si>
    <t>5.1.11.49.001</t>
  </si>
  <si>
    <t xml:space="preserve">Solucion de conflictos </t>
  </si>
  <si>
    <t>1.6.37.08.006</t>
  </si>
  <si>
    <t>2.4.45.80</t>
  </si>
  <si>
    <t>Valor pagado (db)</t>
  </si>
  <si>
    <t>2.4.45.80.001</t>
  </si>
  <si>
    <t>2.4.90.32</t>
  </si>
  <si>
    <t>Cheques no cobrados o por reclamar</t>
  </si>
  <si>
    <t>2.4.90.32.001</t>
  </si>
  <si>
    <t>4.4</t>
  </si>
  <si>
    <t>TRANSFERENCIAS Y SUBVENCIONES</t>
  </si>
  <si>
    <t>4.4.28</t>
  </si>
  <si>
    <t>OTRAS TRANSFERENCIAS</t>
  </si>
  <si>
    <t>4.4.28.03</t>
  </si>
  <si>
    <t>Para gastos de funcionamiento</t>
  </si>
  <si>
    <t>4.4.28.03.001</t>
  </si>
  <si>
    <t>5.1.08</t>
  </si>
  <si>
    <t>GASTOS DE PERSONAL DIVERSOS</t>
  </si>
  <si>
    <t>5.1.08.10</t>
  </si>
  <si>
    <t>Viáticos</t>
  </si>
  <si>
    <t>5.1.08.10.001</t>
  </si>
  <si>
    <t>5.1.11.21</t>
  </si>
  <si>
    <t>Impresos, publicaciones, suscripciones y afiliaciones</t>
  </si>
  <si>
    <t>5.1.11.21.001</t>
  </si>
  <si>
    <t>5.1.11.23</t>
  </si>
  <si>
    <t>Comunicaciones y transporte</t>
  </si>
  <si>
    <t>5.1.11.23.001</t>
  </si>
  <si>
    <t>5.1.11.55</t>
  </si>
  <si>
    <t>Elementos de aseo, lavandería y cafetería</t>
  </si>
  <si>
    <t>5.1.11.55.001</t>
  </si>
  <si>
    <t>5.1.11.90</t>
  </si>
  <si>
    <t>Otros gastos generales</t>
  </si>
  <si>
    <t>5.1.11.90.001</t>
  </si>
  <si>
    <t>5.7.20</t>
  </si>
  <si>
    <t>OPERACIONES DE ENLACE</t>
  </si>
  <si>
    <t>5.7.20.80</t>
  </si>
  <si>
    <t>Recaudos</t>
  </si>
  <si>
    <t>4.2.95</t>
  </si>
  <si>
    <t>DEVOLUCIONES, REBAJAS Y DESCUENTOS EN VENTA DE BIENES (DB)</t>
  </si>
  <si>
    <t>4.2.95.02</t>
  </si>
  <si>
    <t>4.2.95.02.001</t>
  </si>
  <si>
    <t>4.8.08.26</t>
  </si>
  <si>
    <t>Recuperaciones</t>
  </si>
  <si>
    <t>4.8.08.26.001</t>
  </si>
  <si>
    <t>5.1.20</t>
  </si>
  <si>
    <t>5.1.20.01</t>
  </si>
  <si>
    <t>5.1.20.01.001</t>
  </si>
  <si>
    <t>5.1.20.11</t>
  </si>
  <si>
    <t>5.1.20.11.001</t>
  </si>
  <si>
    <t>7.1.16.07</t>
  </si>
  <si>
    <t>Aportes sobre la nómina</t>
  </si>
  <si>
    <t xml:space="preserve">Gastos de personal Diversos </t>
  </si>
  <si>
    <t xml:space="preserve">Otras primas </t>
  </si>
  <si>
    <t>Contador Público T.P. No. 244547-T</t>
  </si>
  <si>
    <t>Acreedoras por el contra</t>
  </si>
  <si>
    <t>Cuentas de Orden Acreedoras por contra - DB</t>
  </si>
  <si>
    <t>Pasivos Contingentes</t>
  </si>
  <si>
    <t>Cuentas de Orden Acreedoras - CR</t>
  </si>
  <si>
    <t>Cuentas de Orden Deudoras por  contra - CR</t>
  </si>
  <si>
    <t>Cuentas de Orden Deudoras - DB</t>
  </si>
  <si>
    <t xml:space="preserve">TOTAL ACTIVO </t>
  </si>
  <si>
    <t>Propiedad planta y Equipo</t>
  </si>
  <si>
    <t>Beneficios a empleados</t>
  </si>
  <si>
    <t>CORRIENTE</t>
  </si>
  <si>
    <t>ANEXO No. 1</t>
  </si>
  <si>
    <t>7.1.16.06</t>
  </si>
  <si>
    <t>1.6.85.12.007</t>
  </si>
  <si>
    <t>Otros bienes de arte y cultura</t>
  </si>
  <si>
    <t>2.4.40.04</t>
  </si>
  <si>
    <t>Impuesto de industria y comercio</t>
  </si>
  <si>
    <t>2.4.40.04.001</t>
  </si>
  <si>
    <t>5.1.20.09</t>
  </si>
  <si>
    <t>5.1.20.09.001</t>
  </si>
  <si>
    <t>5.3.60.04.012</t>
  </si>
  <si>
    <t>Impuestos  Contribuciones y Tasas</t>
  </si>
  <si>
    <t xml:space="preserve">	
Codensa  S.A ESP</t>
  </si>
  <si>
    <t>Vanti S.A ESP</t>
  </si>
  <si>
    <t xml:space="preserve">TRANSFERENCIAS Y SUBVENCIONES </t>
  </si>
  <si>
    <t xml:space="preserve">OTRAS TRANSFERENCIAS </t>
  </si>
  <si>
    <t xml:space="preserve">Para gastos de funcionamiento </t>
  </si>
  <si>
    <t xml:space="preserve">Inversión </t>
  </si>
  <si>
    <t xml:space="preserve">Horas Extras </t>
  </si>
  <si>
    <t xml:space="preserve">Gastos de personal diversos </t>
  </si>
  <si>
    <t xml:space="preserve">Viaticos </t>
  </si>
  <si>
    <t xml:space="preserve">Materiales y Suministros </t>
  </si>
  <si>
    <t xml:space="preserve">Mantenimiento </t>
  </si>
  <si>
    <t xml:space="preserve">otros gastos generales </t>
  </si>
  <si>
    <t xml:space="preserve">Impuestos Contribusiones y Tasas </t>
  </si>
  <si>
    <t xml:space="preserve">Software </t>
  </si>
  <si>
    <t>INSTITUTO NACIONAL PARA CIEGOS INCI</t>
  </si>
  <si>
    <t>Martha Emilia Castro Ñungo</t>
  </si>
  <si>
    <t>Servicios Postales Nacionales S.A.S</t>
  </si>
  <si>
    <t>Empresa De Acueducto Y Alcantarillado De Bogota - Esp</t>
  </si>
  <si>
    <t>Promoambiental Distrito S A S Esp</t>
  </si>
  <si>
    <t>A 30 DE MAYO  2023</t>
  </si>
  <si>
    <t>COMPARATIVO MAYO 2023-2022</t>
  </si>
  <si>
    <t>COMPARATIVO MAYO  2023-2022</t>
  </si>
  <si>
    <t>SALDO DEL PATRIMONIO A MAYO 30 DE 2023</t>
  </si>
  <si>
    <t>VARIACIONES PATRIMONIALES DURANTE MAYO 30 DE 2023</t>
  </si>
  <si>
    <t>5.1.08.07</t>
  </si>
  <si>
    <t>Gastos de viaje</t>
  </si>
  <si>
    <t>5.1.08.07.001</t>
  </si>
  <si>
    <t>En Administracion</t>
  </si>
  <si>
    <t>Tercero Facturacion Venta a Plazos</t>
  </si>
  <si>
    <t>Instituto Nacional para Ciegos</t>
  </si>
  <si>
    <t xml:space="preserve">Maria del Rosario Yepes Camacho </t>
  </si>
  <si>
    <t>Gustavo Pulido Casas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</si>
</sst>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_-&quot;$&quot;* #,##0.00_-;\-&quot;$&quot;* #,##0.00_-;_-&quot;$&quot;* &quot;-&quot;??_-;_-@"/>
  </numFmts>
  <fonts count="28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4"/>
      <color rgb="FF000000"/>
      <name val="Arial"/>
      <family val="2"/>
    </font>
    <font>
      <b/>
      <sz val="8"/>
      <color rgb="FF00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u/>
      <sz val="12"/>
      <color rgb="FF000000"/>
      <name val="Arial"/>
      <family val="2"/>
    </font>
    <font>
      <b/>
      <sz val="11"/>
      <color rgb="FF000000"/>
      <name val="Calibri"/>
      <family val="2"/>
    </font>
    <font>
      <sz val="10"/>
      <name val="Arial Narrow"/>
      <family val="2"/>
    </font>
    <font>
      <b/>
      <sz val="14"/>
      <name val="Arial"/>
      <family val="2"/>
    </font>
    <font>
      <b/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</cellStyleXfs>
  <cellXfs count="299">
    <xf numFmtId="0" fontId="0" fillId="0" borderId="0" xfId="0"/>
    <xf numFmtId="1" fontId="5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horizontal="center" vertical="center"/>
    </xf>
    <xf numFmtId="0" fontId="7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0" fontId="8" fillId="0" borderId="0" xfId="0" applyFont="1"/>
    <xf numFmtId="167" fontId="6" fillId="0" borderId="0" xfId="0" applyNumberFormat="1" applyFont="1" applyAlignment="1">
      <alignment horizontal="left" vertical="center"/>
    </xf>
    <xf numFmtId="167" fontId="8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vertical="center"/>
    </xf>
    <xf numFmtId="0" fontId="5" fillId="0" borderId="0" xfId="0" applyFont="1"/>
    <xf numFmtId="167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4" fontId="7" fillId="0" borderId="0" xfId="0" applyNumberFormat="1" applyFont="1"/>
    <xf numFmtId="1" fontId="5" fillId="0" borderId="0" xfId="0" applyNumberFormat="1" applyFont="1" applyAlignment="1">
      <alignment horizontal="left" vertical="center"/>
    </xf>
    <xf numFmtId="166" fontId="5" fillId="0" borderId="0" xfId="1" applyFont="1" applyFill="1" applyAlignment="1">
      <alignment vertical="center"/>
    </xf>
    <xf numFmtId="167" fontId="5" fillId="0" borderId="0" xfId="0" applyNumberFormat="1" applyFont="1" applyAlignment="1">
      <alignment horizontal="left" vertical="center"/>
    </xf>
    <xf numFmtId="167" fontId="5" fillId="0" borderId="0" xfId="0" applyNumberFormat="1" applyFont="1" applyAlignment="1">
      <alignment horizontal="right" vertical="center"/>
    </xf>
    <xf numFmtId="167" fontId="5" fillId="0" borderId="0" xfId="3" applyNumberFormat="1" applyFont="1" applyAlignment="1">
      <alignment vertical="center"/>
    </xf>
    <xf numFmtId="0" fontId="5" fillId="0" borderId="0" xfId="3" applyFont="1"/>
    <xf numFmtId="0" fontId="8" fillId="0" borderId="0" xfId="3" applyFont="1"/>
    <xf numFmtId="167" fontId="6" fillId="0" borderId="0" xfId="3" applyNumberFormat="1" applyFont="1" applyAlignment="1">
      <alignment horizontal="center" vertical="center"/>
    </xf>
    <xf numFmtId="167" fontId="5" fillId="0" borderId="0" xfId="3" applyNumberFormat="1" applyFont="1" applyAlignment="1">
      <alignment horizontal="center" vertical="center"/>
    </xf>
    <xf numFmtId="167" fontId="6" fillId="0" borderId="0" xfId="3" applyNumberFormat="1" applyFont="1" applyAlignment="1">
      <alignment vertical="center"/>
    </xf>
    <xf numFmtId="1" fontId="5" fillId="0" borderId="0" xfId="3" applyNumberFormat="1" applyFont="1" applyAlignment="1">
      <alignment vertical="center"/>
    </xf>
    <xf numFmtId="167" fontId="7" fillId="0" borderId="0" xfId="3" applyNumberFormat="1" applyFont="1"/>
    <xf numFmtId="0" fontId="7" fillId="0" borderId="0" xfId="3" applyFont="1"/>
    <xf numFmtId="164" fontId="5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5" fillId="0" borderId="0" xfId="0" applyNumberFormat="1" applyFont="1"/>
    <xf numFmtId="167" fontId="8" fillId="0" borderId="0" xfId="3" applyNumberFormat="1" applyFont="1"/>
    <xf numFmtId="0" fontId="5" fillId="0" borderId="0" xfId="3" applyFont="1" applyAlignment="1">
      <alignment vertical="center" wrapText="1"/>
    </xf>
    <xf numFmtId="164" fontId="5" fillId="0" borderId="0" xfId="4" applyNumberFormat="1" applyFont="1" applyFill="1" applyBorder="1" applyAlignment="1"/>
    <xf numFmtId="164" fontId="5" fillId="0" borderId="0" xfId="4" applyNumberFormat="1" applyFont="1" applyFill="1" applyBorder="1" applyAlignment="1">
      <alignment vertical="center"/>
    </xf>
    <xf numFmtId="1" fontId="6" fillId="0" borderId="0" xfId="3" applyNumberFormat="1" applyFont="1" applyAlignment="1">
      <alignment vertical="center"/>
    </xf>
    <xf numFmtId="167" fontId="5" fillId="0" borderId="0" xfId="3" applyNumberFormat="1" applyFont="1" applyAlignment="1">
      <alignment horizontal="right" vertical="center"/>
    </xf>
    <xf numFmtId="1" fontId="5" fillId="0" borderId="0" xfId="3" applyNumberFormat="1" applyFont="1" applyAlignment="1">
      <alignment horizontal="right" vertical="center"/>
    </xf>
    <xf numFmtId="0" fontId="5" fillId="0" borderId="0" xfId="3" applyFont="1" applyAlignment="1">
      <alignment horizontal="right" vertical="center"/>
    </xf>
    <xf numFmtId="167" fontId="6" fillId="0" borderId="0" xfId="3" applyNumberFormat="1" applyFont="1" applyAlignment="1">
      <alignment horizontal="right" vertical="center"/>
    </xf>
    <xf numFmtId="1" fontId="6" fillId="0" borderId="0" xfId="3" applyNumberFormat="1" applyFont="1" applyAlignment="1">
      <alignment horizontal="right" vertical="center"/>
    </xf>
    <xf numFmtId="43" fontId="6" fillId="0" borderId="0" xfId="2" applyFont="1" applyFill="1" applyAlignment="1">
      <alignment horizontal="right" vertical="center"/>
    </xf>
    <xf numFmtId="0" fontId="6" fillId="0" borderId="0" xfId="0" applyFont="1"/>
    <xf numFmtId="1" fontId="6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wrapText="1"/>
    </xf>
    <xf numFmtId="0" fontId="5" fillId="0" borderId="0" xfId="0" applyFont="1" applyAlignment="1">
      <alignment horizontal="right" vertical="center"/>
    </xf>
    <xf numFmtId="164" fontId="0" fillId="0" borderId="0" xfId="0" applyNumberFormat="1"/>
    <xf numFmtId="167" fontId="8" fillId="0" borderId="0" xfId="3" applyNumberFormat="1" applyFont="1" applyAlignment="1">
      <alignment horizontal="center"/>
    </xf>
    <xf numFmtId="164" fontId="5" fillId="2" borderId="0" xfId="0" applyNumberFormat="1" applyFont="1" applyFill="1" applyAlignment="1">
      <alignment vertical="center"/>
    </xf>
    <xf numFmtId="1" fontId="5" fillId="2" borderId="0" xfId="0" applyNumberFormat="1" applyFont="1" applyFill="1" applyAlignment="1">
      <alignment vertical="center"/>
    </xf>
    <xf numFmtId="167" fontId="5" fillId="2" borderId="0" xfId="0" applyNumberFormat="1" applyFont="1" applyFill="1" applyAlignment="1">
      <alignment vertical="center"/>
    </xf>
    <xf numFmtId="0" fontId="5" fillId="2" borderId="0" xfId="0" applyFont="1" applyFill="1"/>
    <xf numFmtId="1" fontId="5" fillId="2" borderId="0" xfId="0" applyNumberFormat="1" applyFont="1" applyFill="1" applyAlignment="1">
      <alignment horizontal="right" vertical="center"/>
    </xf>
    <xf numFmtId="167" fontId="7" fillId="2" borderId="0" xfId="3" applyNumberFormat="1" applyFont="1" applyFill="1"/>
    <xf numFmtId="166" fontId="5" fillId="3" borderId="0" xfId="1" applyFont="1" applyFill="1" applyBorder="1" applyAlignment="1">
      <alignment horizontal="right"/>
    </xf>
    <xf numFmtId="166" fontId="5" fillId="3" borderId="0" xfId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1" fontId="8" fillId="0" borderId="0" xfId="3" applyNumberFormat="1" applyFont="1" applyAlignment="1">
      <alignment horizontal="center"/>
    </xf>
    <xf numFmtId="0" fontId="7" fillId="2" borderId="0" xfId="3" applyFont="1" applyFill="1"/>
    <xf numFmtId="167" fontId="8" fillId="2" borderId="0" xfId="3" applyNumberFormat="1" applyFont="1" applyFill="1"/>
    <xf numFmtId="0" fontId="8" fillId="2" borderId="0" xfId="3" applyFont="1" applyFill="1"/>
    <xf numFmtId="43" fontId="8" fillId="2" borderId="0" xfId="3" applyNumberFormat="1" applyFont="1" applyFill="1"/>
    <xf numFmtId="43" fontId="7" fillId="2" borderId="0" xfId="3" applyNumberFormat="1" applyFont="1" applyFill="1"/>
    <xf numFmtId="44" fontId="7" fillId="2" borderId="0" xfId="3" applyNumberFormat="1" applyFont="1" applyFill="1"/>
    <xf numFmtId="166" fontId="5" fillId="0" borderId="0" xfId="1" applyFont="1" applyFill="1" applyBorder="1" applyAlignment="1">
      <alignment vertical="center"/>
    </xf>
    <xf numFmtId="166" fontId="5" fillId="0" borderId="0" xfId="1" applyFont="1" applyFill="1" applyBorder="1" applyAlignment="1">
      <alignment horizontal="right"/>
    </xf>
    <xf numFmtId="166" fontId="5" fillId="0" borderId="0" xfId="1" applyFont="1" applyFill="1" applyBorder="1" applyAlignment="1"/>
    <xf numFmtId="166" fontId="6" fillId="0" borderId="0" xfId="1" applyFont="1" applyFill="1" applyBorder="1" applyAlignment="1">
      <alignment horizontal="center" vertical="center"/>
    </xf>
    <xf numFmtId="166" fontId="6" fillId="0" borderId="0" xfId="1" applyFont="1" applyFill="1" applyBorder="1" applyAlignment="1">
      <alignment vertical="center"/>
    </xf>
    <xf numFmtId="166" fontId="6" fillId="0" borderId="0" xfId="1" applyFont="1" applyFill="1" applyBorder="1" applyAlignment="1">
      <alignment horizontal="right"/>
    </xf>
    <xf numFmtId="164" fontId="6" fillId="0" borderId="0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/>
    <xf numFmtId="164" fontId="12" fillId="0" borderId="0" xfId="1" applyNumberFormat="1" applyFont="1" applyFill="1" applyBorder="1" applyAlignment="1">
      <alignment vertical="center"/>
    </xf>
    <xf numFmtId="164" fontId="12" fillId="0" borderId="0" xfId="1" applyNumberFormat="1" applyFont="1" applyFill="1" applyBorder="1" applyAlignment="1"/>
    <xf numFmtId="44" fontId="5" fillId="0" borderId="0" xfId="0" applyNumberFormat="1" applyFont="1" applyAlignment="1">
      <alignment vertical="center"/>
    </xf>
    <xf numFmtId="164" fontId="6" fillId="0" borderId="4" xfId="1" applyNumberFormat="1" applyFont="1" applyFill="1" applyBorder="1" applyAlignment="1">
      <alignment horizontal="right" vertical="center"/>
    </xf>
    <xf numFmtId="166" fontId="12" fillId="0" borderId="0" xfId="1" applyFont="1" applyFill="1" applyBorder="1" applyAlignment="1"/>
    <xf numFmtId="166" fontId="14" fillId="0" borderId="0" xfId="1" applyFont="1" applyFill="1" applyBorder="1" applyAlignment="1"/>
    <xf numFmtId="166" fontId="0" fillId="0" borderId="0" xfId="1" applyFont="1" applyFill="1" applyBorder="1" applyAlignment="1">
      <alignment horizontal="right"/>
    </xf>
    <xf numFmtId="167" fontId="8" fillId="2" borderId="0" xfId="3" applyNumberFormat="1" applyFont="1" applyFill="1" applyAlignment="1">
      <alignment horizontal="center"/>
    </xf>
    <xf numFmtId="1" fontId="8" fillId="0" borderId="0" xfId="3" applyNumberFormat="1" applyFont="1" applyAlignment="1">
      <alignment horizontal="right"/>
    </xf>
    <xf numFmtId="1" fontId="7" fillId="0" borderId="0" xfId="3" applyNumberFormat="1" applyFont="1" applyAlignment="1">
      <alignment horizontal="right"/>
    </xf>
    <xf numFmtId="0" fontId="19" fillId="0" borderId="0" xfId="3" applyFont="1"/>
    <xf numFmtId="0" fontId="19" fillId="2" borderId="0" xfId="3" applyFont="1" applyFill="1"/>
    <xf numFmtId="167" fontId="19" fillId="0" borderId="0" xfId="3" applyNumberFormat="1" applyFont="1"/>
    <xf numFmtId="164" fontId="19" fillId="2" borderId="0" xfId="3" applyNumberFormat="1" applyFont="1" applyFill="1"/>
    <xf numFmtId="164" fontId="8" fillId="2" borderId="0" xfId="3" applyNumberFormat="1" applyFont="1" applyFill="1"/>
    <xf numFmtId="164" fontId="6" fillId="0" borderId="0" xfId="1" applyNumberFormat="1" applyFont="1" applyFill="1" applyBorder="1" applyAlignment="1"/>
    <xf numFmtId="164" fontId="21" fillId="0" borderId="0" xfId="1" applyNumberFormat="1" applyFont="1" applyFill="1" applyBorder="1" applyAlignment="1">
      <alignment vertical="center"/>
    </xf>
    <xf numFmtId="1" fontId="8" fillId="4" borderId="0" xfId="3" applyNumberFormat="1" applyFont="1" applyFill="1" applyAlignment="1">
      <alignment horizontal="right"/>
    </xf>
    <xf numFmtId="0" fontId="18" fillId="4" borderId="0" xfId="3" applyFont="1" applyFill="1" applyAlignment="1">
      <alignment horizontal="right"/>
    </xf>
    <xf numFmtId="0" fontId="18" fillId="4" borderId="0" xfId="3" applyFont="1" applyFill="1"/>
    <xf numFmtId="164" fontId="7" fillId="4" borderId="0" xfId="3" applyNumberFormat="1" applyFont="1" applyFill="1"/>
    <xf numFmtId="164" fontId="18" fillId="4" borderId="0" xfId="3" applyNumberFormat="1" applyFont="1" applyFill="1"/>
    <xf numFmtId="164" fontId="19" fillId="4" borderId="0" xfId="3" applyNumberFormat="1" applyFont="1" applyFill="1" applyAlignment="1">
      <alignment horizontal="right" vertical="center" wrapText="1"/>
    </xf>
    <xf numFmtId="0" fontId="7" fillId="4" borderId="0" xfId="3" applyFont="1" applyFill="1"/>
    <xf numFmtId="167" fontId="7" fillId="4" borderId="0" xfId="3" applyNumberFormat="1" applyFont="1" applyFill="1"/>
    <xf numFmtId="43" fontId="13" fillId="0" borderId="5" xfId="2" applyFont="1" applyBorder="1" applyAlignment="1">
      <alignment wrapText="1"/>
    </xf>
    <xf numFmtId="43" fontId="13" fillId="0" borderId="5" xfId="2" applyFont="1" applyBorder="1" applyAlignment="1">
      <alignment horizontal="right" wrapText="1"/>
    </xf>
    <xf numFmtId="43" fontId="13" fillId="5" borderId="5" xfId="2" applyFont="1" applyFill="1" applyBorder="1" applyAlignment="1">
      <alignment horizontal="right" wrapText="1"/>
    </xf>
    <xf numFmtId="164" fontId="5" fillId="0" borderId="0" xfId="0" applyNumberFormat="1" applyFont="1" applyFill="1" applyAlignment="1">
      <alignment horizontal="right" vertical="center"/>
    </xf>
    <xf numFmtId="164" fontId="5" fillId="0" borderId="0" xfId="0" applyNumberFormat="1" applyFont="1" applyFill="1" applyAlignment="1">
      <alignment vertical="center"/>
    </xf>
    <xf numFmtId="167" fontId="6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left" vertical="center" wrapText="1"/>
    </xf>
    <xf numFmtId="1" fontId="6" fillId="0" borderId="0" xfId="0" applyNumberFormat="1" applyFont="1" applyAlignment="1">
      <alignment horizontal="center" vertical="center"/>
    </xf>
    <xf numFmtId="0" fontId="13" fillId="0" borderId="5" xfId="0" applyFont="1" applyBorder="1" applyAlignment="1">
      <alignment wrapText="1"/>
    </xf>
    <xf numFmtId="49" fontId="13" fillId="0" borderId="5" xfId="0" applyNumberFormat="1" applyFont="1" applyBorder="1" applyAlignment="1">
      <alignment wrapText="1"/>
    </xf>
    <xf numFmtId="49" fontId="13" fillId="5" borderId="5" xfId="0" applyNumberFormat="1" applyFont="1" applyFill="1" applyBorder="1" applyAlignment="1">
      <alignment wrapText="1"/>
    </xf>
    <xf numFmtId="0" fontId="0" fillId="5" borderId="0" xfId="0" applyFill="1"/>
    <xf numFmtId="43" fontId="0" fillId="0" borderId="0" xfId="2" applyFont="1"/>
    <xf numFmtId="43" fontId="0" fillId="5" borderId="0" xfId="0" applyNumberFormat="1" applyFill="1"/>
    <xf numFmtId="167" fontId="23" fillId="0" borderId="0" xfId="0" applyNumberFormat="1" applyFont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164" fontId="0" fillId="2" borderId="0" xfId="0" applyNumberFormat="1" applyFill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6" borderId="0" xfId="0" applyFill="1"/>
    <xf numFmtId="0" fontId="24" fillId="0" borderId="0" xfId="0" applyFont="1"/>
    <xf numFmtId="164" fontId="6" fillId="0" borderId="0" xfId="0" applyNumberFormat="1" applyFont="1" applyFill="1" applyAlignment="1">
      <alignment vertical="center"/>
    </xf>
    <xf numFmtId="167" fontId="8" fillId="4" borderId="0" xfId="3" applyNumberFormat="1" applyFont="1" applyFill="1" applyAlignment="1">
      <alignment horizontal="right"/>
    </xf>
    <xf numFmtId="167" fontId="8" fillId="4" borderId="0" xfId="3" applyNumberFormat="1" applyFont="1" applyFill="1" applyAlignment="1">
      <alignment horizontal="center"/>
    </xf>
    <xf numFmtId="0" fontId="8" fillId="4" borderId="0" xfId="3" applyFont="1" applyFill="1" applyAlignment="1">
      <alignment horizontal="right"/>
    </xf>
    <xf numFmtId="0" fontId="7" fillId="4" borderId="0" xfId="3" applyFont="1" applyFill="1" applyAlignment="1">
      <alignment horizontal="right"/>
    </xf>
    <xf numFmtId="0" fontId="18" fillId="4" borderId="0" xfId="3" applyFont="1" applyFill="1" applyAlignment="1">
      <alignment horizontal="center"/>
    </xf>
    <xf numFmtId="0" fontId="19" fillId="4" borderId="0" xfId="3" applyFont="1" applyFill="1"/>
    <xf numFmtId="0" fontId="8" fillId="4" borderId="0" xfId="3" applyFont="1" applyFill="1" applyAlignment="1">
      <alignment horizontal="center"/>
    </xf>
    <xf numFmtId="0" fontId="8" fillId="4" borderId="0" xfId="3" applyFont="1" applyFill="1"/>
    <xf numFmtId="164" fontId="8" fillId="4" borderId="0" xfId="3" applyNumberFormat="1" applyFont="1" applyFill="1"/>
    <xf numFmtId="164" fontId="8" fillId="4" borderId="2" xfId="3" applyNumberFormat="1" applyFont="1" applyFill="1" applyBorder="1"/>
    <xf numFmtId="164" fontId="8" fillId="4" borderId="3" xfId="3" applyNumberFormat="1" applyFont="1" applyFill="1" applyBorder="1"/>
    <xf numFmtId="164" fontId="7" fillId="4" borderId="3" xfId="3" applyNumberFormat="1" applyFont="1" applyFill="1" applyBorder="1"/>
    <xf numFmtId="1" fontId="7" fillId="4" borderId="0" xfId="3" applyNumberFormat="1" applyFont="1" applyFill="1" applyAlignment="1">
      <alignment horizontal="right"/>
    </xf>
    <xf numFmtId="0" fontId="7" fillId="4" borderId="0" xfId="3" applyFont="1" applyFill="1" applyAlignment="1">
      <alignment wrapText="1"/>
    </xf>
    <xf numFmtId="164" fontId="7" fillId="4" borderId="2" xfId="3" applyNumberFormat="1" applyFont="1" applyFill="1" applyBorder="1"/>
    <xf numFmtId="0" fontId="7" fillId="4" borderId="0" xfId="3" applyFont="1" applyFill="1" applyAlignment="1">
      <alignment horizontal="left" vertical="center"/>
    </xf>
    <xf numFmtId="164" fontId="7" fillId="4" borderId="0" xfId="3" applyNumberFormat="1" applyFont="1" applyFill="1" applyAlignment="1">
      <alignment horizontal="right" vertical="center" wrapText="1"/>
    </xf>
    <xf numFmtId="164" fontId="5" fillId="4" borderId="0" xfId="3" applyNumberFormat="1" applyFont="1" applyFill="1"/>
    <xf numFmtId="164" fontId="7" fillId="4" borderId="0" xfId="3" applyNumberFormat="1" applyFont="1" applyFill="1" applyAlignment="1">
      <alignment horizontal="left" vertical="center" wrapText="1"/>
    </xf>
    <xf numFmtId="1" fontId="18" fillId="4" borderId="0" xfId="3" applyNumberFormat="1" applyFont="1" applyFill="1" applyAlignment="1">
      <alignment horizontal="right"/>
    </xf>
    <xf numFmtId="164" fontId="19" fillId="4" borderId="0" xfId="3" applyNumberFormat="1" applyFont="1" applyFill="1" applyAlignment="1">
      <alignment horizontal="left" vertical="center" wrapText="1"/>
    </xf>
    <xf numFmtId="164" fontId="19" fillId="4" borderId="0" xfId="3" applyNumberFormat="1" applyFont="1" applyFill="1"/>
    <xf numFmtId="164" fontId="7" fillId="4" borderId="3" xfId="3" applyNumberFormat="1" applyFont="1" applyFill="1" applyBorder="1" applyAlignment="1">
      <alignment horizontal="right"/>
    </xf>
    <xf numFmtId="164" fontId="7" fillId="4" borderId="0" xfId="3" applyNumberFormat="1" applyFont="1" applyFill="1" applyAlignment="1">
      <alignment horizontal="right"/>
    </xf>
    <xf numFmtId="164" fontId="8" fillId="4" borderId="0" xfId="3" applyNumberFormat="1" applyFont="1" applyFill="1" applyAlignment="1">
      <alignment horizontal="right"/>
    </xf>
    <xf numFmtId="164" fontId="7" fillId="4" borderId="0" xfId="3" applyNumberFormat="1" applyFont="1" applyFill="1" applyAlignment="1">
      <alignment horizontal="center"/>
    </xf>
    <xf numFmtId="164" fontId="8" fillId="4" borderId="0" xfId="3" applyNumberFormat="1" applyFont="1" applyFill="1" applyAlignment="1">
      <alignment horizontal="center"/>
    </xf>
    <xf numFmtId="164" fontId="8" fillId="4" borderId="2" xfId="3" applyNumberFormat="1" applyFont="1" applyFill="1" applyBorder="1" applyAlignment="1">
      <alignment horizontal="center"/>
    </xf>
    <xf numFmtId="164" fontId="7" fillId="4" borderId="0" xfId="3" applyNumberFormat="1" applyFont="1" applyFill="1" applyAlignment="1">
      <alignment wrapText="1"/>
    </xf>
    <xf numFmtId="0" fontId="8" fillId="4" borderId="1" xfId="3" applyFont="1" applyFill="1" applyBorder="1" applyAlignment="1">
      <alignment horizontal="center"/>
    </xf>
    <xf numFmtId="165" fontId="8" fillId="4" borderId="1" xfId="3" applyNumberFormat="1" applyFont="1" applyFill="1" applyBorder="1" applyAlignment="1">
      <alignment horizontal="center"/>
    </xf>
    <xf numFmtId="164" fontId="7" fillId="4" borderId="3" xfId="3" applyNumberFormat="1" applyFont="1" applyFill="1" applyBorder="1" applyAlignment="1">
      <alignment horizontal="center"/>
    </xf>
    <xf numFmtId="0" fontId="8" fillId="4" borderId="0" xfId="3" applyFont="1" applyFill="1" applyAlignment="1">
      <alignment horizontal="center" vertical="center"/>
    </xf>
    <xf numFmtId="164" fontId="8" fillId="4" borderId="0" xfId="3" applyNumberFormat="1" applyFont="1" applyFill="1" applyAlignment="1">
      <alignment horizontal="center" vertical="center"/>
    </xf>
    <xf numFmtId="164" fontId="7" fillId="4" borderId="2" xfId="3" applyNumberFormat="1" applyFont="1" applyFill="1" applyBorder="1" applyAlignment="1">
      <alignment horizontal="center"/>
    </xf>
    <xf numFmtId="0" fontId="7" fillId="4" borderId="0" xfId="3" applyFont="1" applyFill="1" applyAlignment="1">
      <alignment vertical="center" wrapText="1"/>
    </xf>
    <xf numFmtId="167" fontId="7" fillId="4" borderId="0" xfId="3" applyNumberFormat="1" applyFont="1" applyFill="1" applyAlignment="1">
      <alignment horizontal="center"/>
    </xf>
    <xf numFmtId="1" fontId="7" fillId="4" borderId="0" xfId="3" applyNumberFormat="1" applyFont="1" applyFill="1" applyAlignment="1">
      <alignment vertical="center"/>
    </xf>
    <xf numFmtId="1" fontId="7" fillId="4" borderId="0" xfId="3" applyNumberFormat="1" applyFont="1" applyFill="1" applyAlignment="1">
      <alignment horizontal="left" vertical="center"/>
    </xf>
    <xf numFmtId="0" fontId="8" fillId="4" borderId="0" xfId="0" applyFont="1" applyFill="1"/>
    <xf numFmtId="1" fontId="8" fillId="4" borderId="0" xfId="3" applyNumberFormat="1" applyFont="1" applyFill="1" applyAlignment="1">
      <alignment vertical="center"/>
    </xf>
    <xf numFmtId="0" fontId="7" fillId="4" borderId="0" xfId="0" applyFont="1" applyFill="1"/>
    <xf numFmtId="1" fontId="8" fillId="4" borderId="0" xfId="3" applyNumberFormat="1" applyFont="1" applyFill="1" applyAlignment="1">
      <alignment horizontal="right" vertical="center"/>
    </xf>
    <xf numFmtId="167" fontId="7" fillId="4" borderId="0" xfId="3" applyNumberFormat="1" applyFont="1" applyFill="1" applyAlignment="1">
      <alignment vertical="center"/>
    </xf>
    <xf numFmtId="49" fontId="7" fillId="4" borderId="0" xfId="3" applyNumberFormat="1" applyFont="1" applyFill="1"/>
    <xf numFmtId="0" fontId="5" fillId="4" borderId="0" xfId="0" applyFont="1" applyFill="1" applyAlignment="1">
      <alignment vertical="center"/>
    </xf>
    <xf numFmtId="0" fontId="8" fillId="4" borderId="0" xfId="3" applyFont="1" applyFill="1" applyBorder="1" applyAlignment="1">
      <alignment horizontal="center"/>
    </xf>
    <xf numFmtId="165" fontId="8" fillId="4" borderId="0" xfId="3" applyNumberFormat="1" applyFont="1" applyFill="1" applyBorder="1" applyAlignment="1">
      <alignment horizontal="center"/>
    </xf>
    <xf numFmtId="44" fontId="25" fillId="4" borderId="0" xfId="0" applyNumberFormat="1" applyFont="1" applyFill="1"/>
    <xf numFmtId="164" fontId="7" fillId="4" borderId="0" xfId="3" applyNumberFormat="1" applyFont="1" applyFill="1" applyBorder="1"/>
    <xf numFmtId="49" fontId="22" fillId="8" borderId="5" xfId="0" applyNumberFormat="1" applyFont="1" applyFill="1" applyBorder="1" applyAlignment="1">
      <alignment wrapText="1"/>
    </xf>
    <xf numFmtId="43" fontId="22" fillId="8" borderId="5" xfId="2" applyFont="1" applyFill="1" applyBorder="1" applyAlignment="1">
      <alignment horizontal="right" wrapText="1"/>
    </xf>
    <xf numFmtId="0" fontId="24" fillId="8" borderId="0" xfId="0" applyFont="1" applyFill="1"/>
    <xf numFmtId="49" fontId="13" fillId="7" borderId="5" xfId="0" applyNumberFormat="1" applyFont="1" applyFill="1" applyBorder="1" applyAlignment="1">
      <alignment wrapText="1"/>
    </xf>
    <xf numFmtId="43" fontId="13" fillId="7" borderId="5" xfId="2" applyFont="1" applyFill="1" applyBorder="1" applyAlignment="1">
      <alignment horizontal="right" wrapText="1"/>
    </xf>
    <xf numFmtId="0" fontId="0" fillId="7" borderId="0" xfId="0" applyFill="1"/>
    <xf numFmtId="49" fontId="13" fillId="9" borderId="5" xfId="0" applyNumberFormat="1" applyFont="1" applyFill="1" applyBorder="1" applyAlignment="1">
      <alignment wrapText="1"/>
    </xf>
    <xf numFmtId="43" fontId="13" fillId="9" borderId="5" xfId="2" applyFont="1" applyFill="1" applyBorder="1" applyAlignment="1">
      <alignment horizontal="right" wrapText="1"/>
    </xf>
    <xf numFmtId="0" fontId="0" fillId="9" borderId="0" xfId="0" applyFill="1"/>
    <xf numFmtId="164" fontId="8" fillId="0" borderId="0" xfId="0" applyNumberFormat="1" applyFont="1" applyFill="1" applyAlignment="1">
      <alignment horizontal="left" vertical="center"/>
    </xf>
    <xf numFmtId="43" fontId="7" fillId="4" borderId="0" xfId="3" applyNumberFormat="1" applyFont="1" applyFill="1"/>
    <xf numFmtId="49" fontId="22" fillId="0" borderId="5" xfId="0" applyNumberFormat="1" applyFont="1" applyBorder="1" applyAlignment="1">
      <alignment wrapText="1"/>
    </xf>
    <xf numFmtId="43" fontId="22" fillId="0" borderId="5" xfId="2" applyFont="1" applyBorder="1" applyAlignment="1">
      <alignment horizontal="right" wrapText="1"/>
    </xf>
    <xf numFmtId="0" fontId="8" fillId="0" borderId="0" xfId="0" applyFont="1" applyAlignment="1">
      <alignment horizontal="left" vertical="center" wrapText="1"/>
    </xf>
    <xf numFmtId="167" fontId="6" fillId="0" borderId="0" xfId="0" applyNumberFormat="1" applyFont="1" applyAlignment="1">
      <alignment horizontal="left" vertical="center" wrapText="1"/>
    </xf>
    <xf numFmtId="167" fontId="6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left" vertical="center" wrapText="1"/>
    </xf>
    <xf numFmtId="0" fontId="5" fillId="0" borderId="0" xfId="0" applyFont="1" applyAlignment="1"/>
    <xf numFmtId="0" fontId="18" fillId="4" borderId="0" xfId="3" applyFont="1" applyFill="1" applyAlignment="1">
      <alignment horizontal="left"/>
    </xf>
    <xf numFmtId="0" fontId="7" fillId="4" borderId="0" xfId="3" applyFont="1" applyFill="1" applyAlignment="1">
      <alignment horizontal="center"/>
    </xf>
    <xf numFmtId="167" fontId="8" fillId="4" borderId="0" xfId="3" applyNumberFormat="1" applyFont="1" applyFill="1" applyAlignment="1">
      <alignment horizontal="center"/>
    </xf>
    <xf numFmtId="167" fontId="26" fillId="4" borderId="0" xfId="3" applyNumberFormat="1" applyFont="1" applyFill="1" applyAlignment="1">
      <alignment horizontal="center"/>
    </xf>
    <xf numFmtId="167" fontId="6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/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167" fontId="6" fillId="0" borderId="0" xfId="0" applyNumberFormat="1" applyFont="1" applyFill="1" applyAlignment="1">
      <alignment vertical="center"/>
    </xf>
    <xf numFmtId="167" fontId="6" fillId="0" borderId="0" xfId="0" applyNumberFormat="1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167" fontId="6" fillId="0" borderId="0" xfId="0" applyNumberFormat="1" applyFont="1" applyFill="1" applyAlignment="1">
      <alignment horizontal="right" vertical="center"/>
    </xf>
    <xf numFmtId="167" fontId="5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horizontal="right" vertical="center"/>
    </xf>
    <xf numFmtId="164" fontId="6" fillId="0" borderId="0" xfId="0" applyNumberFormat="1" applyFont="1" applyFill="1" applyAlignment="1">
      <alignment horizontal="left" vertical="center"/>
    </xf>
    <xf numFmtId="164" fontId="6" fillId="0" borderId="0" xfId="0" applyNumberFormat="1" applyFont="1" applyFill="1" applyAlignment="1">
      <alignment horizontal="right" vertical="center"/>
    </xf>
    <xf numFmtId="2" fontId="6" fillId="0" borderId="0" xfId="0" applyNumberFormat="1" applyFont="1" applyFill="1" applyAlignment="1">
      <alignment vertical="center" wrapText="1"/>
    </xf>
    <xf numFmtId="1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left" vertical="center"/>
    </xf>
    <xf numFmtId="44" fontId="5" fillId="0" borderId="0" xfId="0" applyNumberFormat="1" applyFont="1" applyFill="1" applyAlignment="1">
      <alignment vertical="center" wrapText="1"/>
    </xf>
    <xf numFmtId="43" fontId="5" fillId="0" borderId="0" xfId="0" applyNumberFormat="1" applyFont="1" applyFill="1" applyAlignment="1">
      <alignment vertical="center" wrapText="1"/>
    </xf>
    <xf numFmtId="1" fontId="6" fillId="0" borderId="0" xfId="0" applyNumberFormat="1" applyFont="1" applyFill="1" applyAlignment="1">
      <alignment vertical="center"/>
    </xf>
    <xf numFmtId="167" fontId="6" fillId="0" borderId="0" xfId="0" applyNumberFormat="1" applyFont="1" applyFill="1" applyAlignment="1">
      <alignment horizontal="left" vertical="center"/>
    </xf>
    <xf numFmtId="0" fontId="8" fillId="0" borderId="0" xfId="0" applyFont="1" applyFill="1"/>
    <xf numFmtId="0" fontId="5" fillId="0" borderId="0" xfId="0" applyFont="1" applyFill="1"/>
    <xf numFmtId="0" fontId="7" fillId="0" borderId="0" xfId="0" applyFont="1" applyFill="1" applyAlignment="1">
      <alignment wrapText="1"/>
    </xf>
    <xf numFmtId="0" fontId="7" fillId="0" borderId="0" xfId="0" applyFont="1" applyFill="1"/>
    <xf numFmtId="1" fontId="5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right" vertical="center"/>
    </xf>
    <xf numFmtId="167" fontId="5" fillId="0" borderId="0" xfId="0" applyNumberFormat="1" applyFont="1" applyFill="1" applyAlignment="1">
      <alignment vertical="center" wrapText="1"/>
    </xf>
    <xf numFmtId="167" fontId="8" fillId="0" borderId="0" xfId="0" applyNumberFormat="1" applyFont="1" applyFill="1" applyAlignment="1">
      <alignment horizontal="center" vertical="center" wrapText="1"/>
    </xf>
    <xf numFmtId="167" fontId="5" fillId="0" borderId="0" xfId="0" applyNumberFormat="1" applyFont="1" applyFill="1" applyAlignment="1">
      <alignment horizontal="left" vertical="center" wrapText="1"/>
    </xf>
    <xf numFmtId="167" fontId="27" fillId="0" borderId="0" xfId="0" applyNumberFormat="1" applyFont="1" applyFill="1" applyAlignment="1">
      <alignment vertical="center"/>
    </xf>
    <xf numFmtId="164" fontId="5" fillId="0" borderId="0" xfId="0" applyNumberFormat="1" applyFont="1" applyFill="1"/>
    <xf numFmtId="164" fontId="6" fillId="0" borderId="4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67" fontId="5" fillId="0" borderId="0" xfId="0" applyNumberFormat="1" applyFont="1" applyFill="1" applyAlignment="1">
      <alignment horizontal="left" vertical="center"/>
    </xf>
    <xf numFmtId="4" fontId="13" fillId="0" borderId="0" xfId="0" applyNumberFormat="1" applyFont="1" applyFill="1" applyAlignment="1">
      <alignment horizontal="right" wrapText="1"/>
    </xf>
    <xf numFmtId="44" fontId="5" fillId="0" borderId="0" xfId="0" applyNumberFormat="1" applyFont="1" applyFill="1"/>
    <xf numFmtId="164" fontId="6" fillId="0" borderId="4" xfId="0" applyNumberFormat="1" applyFont="1" applyFill="1" applyBorder="1" applyAlignment="1">
      <alignment horizontal="right" vertical="center"/>
    </xf>
    <xf numFmtId="164" fontId="0" fillId="0" borderId="0" xfId="0" applyNumberFormat="1" applyFill="1"/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 wrapText="1"/>
    </xf>
    <xf numFmtId="167" fontId="5" fillId="0" borderId="0" xfId="0" applyNumberFormat="1" applyFont="1" applyFill="1" applyAlignment="1">
      <alignment horizontal="left" vertical="center" wrapText="1"/>
    </xf>
    <xf numFmtId="164" fontId="12" fillId="0" borderId="0" xfId="0" applyNumberFormat="1" applyFont="1" applyFill="1" applyAlignment="1">
      <alignment horizontal="right" wrapText="1"/>
    </xf>
    <xf numFmtId="164" fontId="9" fillId="0" borderId="0" xfId="0" applyNumberFormat="1" applyFont="1" applyFill="1"/>
    <xf numFmtId="167" fontId="5" fillId="0" borderId="0" xfId="0" applyNumberFormat="1" applyFont="1" applyFill="1" applyAlignment="1">
      <alignment horizontal="center" vertical="center"/>
    </xf>
    <xf numFmtId="0" fontId="9" fillId="0" borderId="0" xfId="0" applyFont="1" applyFill="1"/>
    <xf numFmtId="164" fontId="20" fillId="0" borderId="0" xfId="0" applyNumberFormat="1" applyFont="1" applyFill="1" applyAlignment="1">
      <alignment vertical="center"/>
    </xf>
    <xf numFmtId="1" fontId="5" fillId="0" borderId="0" xfId="0" applyNumberFormat="1" applyFont="1" applyFill="1" applyAlignment="1">
      <alignment horizontal="left" vertical="center"/>
    </xf>
    <xf numFmtId="0" fontId="0" fillId="0" borderId="0" xfId="0" applyFill="1"/>
    <xf numFmtId="4" fontId="7" fillId="0" borderId="0" xfId="0" applyNumberFormat="1" applyFont="1" applyFill="1"/>
    <xf numFmtId="1" fontId="16" fillId="0" borderId="0" xfId="0" applyNumberFormat="1" applyFont="1" applyFill="1" applyAlignment="1">
      <alignment horizontal="right" vertical="center"/>
    </xf>
    <xf numFmtId="164" fontId="1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right"/>
    </xf>
    <xf numFmtId="164" fontId="6" fillId="0" borderId="0" xfId="0" applyNumberFormat="1" applyFont="1" applyFill="1"/>
    <xf numFmtId="1" fontId="6" fillId="0" borderId="0" xfId="0" applyNumberFormat="1" applyFont="1" applyFill="1" applyAlignment="1">
      <alignment horizontal="left" vertical="center"/>
    </xf>
    <xf numFmtId="164" fontId="7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3" applyFont="1" applyFill="1" applyAlignment="1">
      <alignment horizontal="center" vertical="center" wrapText="1"/>
    </xf>
    <xf numFmtId="0" fontId="5" fillId="0" borderId="0" xfId="3" applyFont="1" applyFill="1" applyAlignment="1">
      <alignment vertical="center" wrapText="1"/>
    </xf>
    <xf numFmtId="0" fontId="6" fillId="0" borderId="0" xfId="3" applyFont="1" applyFill="1" applyAlignment="1">
      <alignment horizontal="center" vertical="center" wrapText="1"/>
    </xf>
    <xf numFmtId="0" fontId="5" fillId="0" borderId="6" xfId="3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 wrapText="1"/>
    </xf>
    <xf numFmtId="0" fontId="5" fillId="0" borderId="8" xfId="3" applyFont="1" applyFill="1" applyBorder="1" applyAlignment="1">
      <alignment vertical="center" wrapText="1"/>
    </xf>
    <xf numFmtId="164" fontId="5" fillId="0" borderId="9" xfId="3" applyNumberFormat="1" applyFont="1" applyFill="1" applyBorder="1" applyAlignment="1">
      <alignment vertical="center" wrapText="1"/>
    </xf>
    <xf numFmtId="164" fontId="6" fillId="0" borderId="0" xfId="3" applyNumberFormat="1" applyFont="1" applyFill="1" applyBorder="1" applyAlignment="1">
      <alignment vertical="center"/>
    </xf>
    <xf numFmtId="164" fontId="5" fillId="0" borderId="0" xfId="3" applyNumberFormat="1" applyFont="1" applyFill="1" applyBorder="1" applyAlignment="1">
      <alignment vertical="center" wrapText="1"/>
    </xf>
    <xf numFmtId="164" fontId="6" fillId="0" borderId="0" xfId="3" applyNumberFormat="1" applyFont="1" applyFill="1" applyBorder="1"/>
    <xf numFmtId="0" fontId="5" fillId="0" borderId="10" xfId="3" applyFont="1" applyFill="1" applyBorder="1" applyAlignment="1">
      <alignment vertical="center" wrapText="1"/>
    </xf>
    <xf numFmtId="164" fontId="5" fillId="0" borderId="11" xfId="3" applyNumberFormat="1" applyFont="1" applyFill="1" applyBorder="1" applyAlignment="1">
      <alignment vertical="center" wrapText="1"/>
    </xf>
    <xf numFmtId="164" fontId="5" fillId="0" borderId="12" xfId="3" applyNumberFormat="1" applyFont="1" applyFill="1" applyBorder="1" applyAlignment="1">
      <alignment vertical="center" wrapText="1"/>
    </xf>
    <xf numFmtId="0" fontId="5" fillId="0" borderId="13" xfId="3" applyFont="1" applyFill="1" applyBorder="1" applyAlignment="1">
      <alignment vertical="center" wrapText="1"/>
    </xf>
    <xf numFmtId="164" fontId="5" fillId="0" borderId="0" xfId="3" applyNumberFormat="1" applyFont="1" applyFill="1" applyAlignment="1">
      <alignment vertical="center" wrapText="1"/>
    </xf>
    <xf numFmtId="164" fontId="5" fillId="0" borderId="6" xfId="3" applyNumberFormat="1" applyFont="1" applyFill="1" applyBorder="1" applyAlignment="1">
      <alignment vertical="center" wrapText="1"/>
    </xf>
    <xf numFmtId="164" fontId="5" fillId="0" borderId="7" xfId="3" applyNumberFormat="1" applyFont="1" applyFill="1" applyBorder="1" applyAlignment="1">
      <alignment vertical="center" wrapText="1"/>
    </xf>
    <xf numFmtId="164" fontId="6" fillId="0" borderId="0" xfId="3" applyNumberFormat="1" applyFont="1" applyFill="1" applyBorder="1" applyAlignment="1">
      <alignment horizontal="center" vertical="center" wrapText="1"/>
    </xf>
    <xf numFmtId="0" fontId="9" fillId="0" borderId="10" xfId="3" applyFill="1" applyBorder="1"/>
    <xf numFmtId="164" fontId="5" fillId="0" borderId="0" xfId="3" applyNumberFormat="1" applyFont="1" applyFill="1" applyBorder="1" applyAlignment="1">
      <alignment vertical="center" wrapText="1"/>
    </xf>
    <xf numFmtId="44" fontId="5" fillId="0" borderId="10" xfId="3" applyNumberFormat="1" applyFont="1" applyFill="1" applyBorder="1" applyAlignment="1">
      <alignment vertical="center" wrapText="1"/>
    </xf>
    <xf numFmtId="164" fontId="5" fillId="0" borderId="0" xfId="3" applyNumberFormat="1" applyFont="1" applyFill="1" applyBorder="1"/>
    <xf numFmtId="164" fontId="5" fillId="0" borderId="0" xfId="3" applyNumberFormat="1" applyFont="1" applyFill="1" applyBorder="1" applyAlignment="1">
      <alignment vertical="center"/>
    </xf>
    <xf numFmtId="164" fontId="5" fillId="0" borderId="0" xfId="3" applyNumberFormat="1" applyFont="1" applyFill="1" applyBorder="1" applyAlignment="1">
      <alignment wrapText="1"/>
    </xf>
    <xf numFmtId="164" fontId="5" fillId="0" borderId="12" xfId="3" applyNumberFormat="1" applyFont="1" applyFill="1" applyBorder="1" applyAlignment="1">
      <alignment wrapText="1"/>
    </xf>
    <xf numFmtId="1" fontId="6" fillId="0" borderId="0" xfId="3" applyNumberFormat="1" applyFont="1" applyFill="1" applyAlignment="1">
      <alignment vertical="center"/>
    </xf>
    <xf numFmtId="167" fontId="5" fillId="0" borderId="0" xfId="3" applyNumberFormat="1" applyFont="1" applyFill="1" applyAlignment="1">
      <alignment vertical="center"/>
    </xf>
    <xf numFmtId="167" fontId="5" fillId="0" borderId="0" xfId="3" applyNumberFormat="1" applyFont="1" applyFill="1" applyAlignment="1">
      <alignment horizontal="right" vertical="center"/>
    </xf>
    <xf numFmtId="1" fontId="5" fillId="0" borderId="0" xfId="3" applyNumberFormat="1" applyFont="1" applyFill="1" applyAlignment="1">
      <alignment horizontal="right" vertical="center"/>
    </xf>
    <xf numFmtId="0" fontId="5" fillId="0" borderId="0" xfId="3" applyFont="1" applyFill="1"/>
    <xf numFmtId="167" fontId="5" fillId="0" borderId="0" xfId="3" applyNumberFormat="1" applyFont="1" applyFill="1" applyAlignment="1">
      <alignment horizontal="left" vertical="center"/>
    </xf>
    <xf numFmtId="1" fontId="5" fillId="0" borderId="0" xfId="3" applyNumberFormat="1" applyFont="1" applyFill="1" applyAlignment="1">
      <alignment vertical="center"/>
    </xf>
    <xf numFmtId="0" fontId="8" fillId="0" borderId="0" xfId="3" applyFont="1" applyFill="1"/>
    <xf numFmtId="1" fontId="5" fillId="0" borderId="0" xfId="3" applyNumberFormat="1" applyFont="1" applyFill="1" applyAlignment="1">
      <alignment horizontal="left" vertical="center"/>
    </xf>
    <xf numFmtId="0" fontId="7" fillId="0" borderId="0" xfId="3" applyFont="1" applyFill="1" applyAlignment="1">
      <alignment horizontal="left" vertical="center" wrapText="1"/>
    </xf>
    <xf numFmtId="0" fontId="7" fillId="0" borderId="0" xfId="3" applyFont="1" applyFill="1"/>
    <xf numFmtId="164" fontId="7" fillId="0" borderId="0" xfId="3" applyNumberFormat="1" applyFont="1" applyFill="1" applyAlignment="1">
      <alignment horizontal="center"/>
    </xf>
  </cellXfs>
  <cellStyles count="11">
    <cellStyle name="Millares" xfId="2" builtinId="3"/>
    <cellStyle name="Millares 2" xfId="4"/>
    <cellStyle name="Millares 3" xfId="10"/>
    <cellStyle name="Moneda" xfId="1" builtinId="4"/>
    <cellStyle name="Normal" xfId="0" builtinId="0"/>
    <cellStyle name="Normal 2" xfId="3"/>
    <cellStyle name="Normal 3" xfId="5"/>
    <cellStyle name="Normal 4" xfId="6"/>
    <cellStyle name="Normal 5" xfId="7"/>
    <cellStyle name="Normal 6" xfId="8"/>
    <cellStyle name="Normal 7" xfId="9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97"/>
  <sheetViews>
    <sheetView showGridLines="0" topLeftCell="A220" workbookViewId="0">
      <selection activeCell="B230" sqref="B230"/>
    </sheetView>
  </sheetViews>
  <sheetFormatPr baseColWidth="10" defaultRowHeight="15" x14ac:dyDescent="0.25"/>
  <cols>
    <col min="1" max="1" width="14.28515625" customWidth="1"/>
    <col min="2" max="2" width="71.42578125" customWidth="1"/>
    <col min="3" max="6" width="28.5703125" style="118" customWidth="1"/>
    <col min="7" max="7" width="15.140625" bestFit="1" customWidth="1"/>
  </cols>
  <sheetData>
    <row r="1" spans="1:6" x14ac:dyDescent="0.25">
      <c r="A1" s="114" t="s">
        <v>327</v>
      </c>
      <c r="B1" s="114" t="s">
        <v>328</v>
      </c>
      <c r="C1" s="106" t="s">
        <v>329</v>
      </c>
      <c r="D1" s="106" t="s">
        <v>330</v>
      </c>
      <c r="E1" s="106" t="s">
        <v>331</v>
      </c>
      <c r="F1" s="106" t="s">
        <v>332</v>
      </c>
    </row>
    <row r="2" spans="1:6" x14ac:dyDescent="0.25">
      <c r="A2" s="115" t="s">
        <v>333</v>
      </c>
      <c r="B2" s="115" t="s">
        <v>334</v>
      </c>
      <c r="C2" s="107">
        <v>10414806855.42</v>
      </c>
      <c r="D2" s="107">
        <v>979527567.66999996</v>
      </c>
      <c r="E2" s="107">
        <v>950463093.36000001</v>
      </c>
      <c r="F2" s="107">
        <v>10443871329.73</v>
      </c>
    </row>
    <row r="3" spans="1:6" s="117" customFormat="1" x14ac:dyDescent="0.25">
      <c r="A3" s="115" t="s">
        <v>335</v>
      </c>
      <c r="B3" s="115" t="s">
        <v>336</v>
      </c>
      <c r="C3" s="107">
        <v>55182806.899999999</v>
      </c>
      <c r="D3" s="107">
        <v>775189685.66999996</v>
      </c>
      <c r="E3" s="107">
        <v>696236300</v>
      </c>
      <c r="F3" s="107">
        <v>134136192.56999999</v>
      </c>
    </row>
    <row r="4" spans="1:6" x14ac:dyDescent="0.25">
      <c r="A4" s="115" t="s">
        <v>337</v>
      </c>
      <c r="B4" s="115" t="s">
        <v>338</v>
      </c>
      <c r="C4" s="107">
        <v>815000</v>
      </c>
      <c r="D4" s="107">
        <v>0</v>
      </c>
      <c r="E4" s="107">
        <v>0</v>
      </c>
      <c r="F4" s="107">
        <v>815000</v>
      </c>
    </row>
    <row r="5" spans="1:6" x14ac:dyDescent="0.25">
      <c r="A5" s="115" t="s">
        <v>339</v>
      </c>
      <c r="B5" s="115" t="s">
        <v>340</v>
      </c>
      <c r="C5" s="107">
        <v>815000</v>
      </c>
      <c r="D5" s="107">
        <v>0</v>
      </c>
      <c r="E5" s="107">
        <v>0</v>
      </c>
      <c r="F5" s="107">
        <v>815000</v>
      </c>
    </row>
    <row r="6" spans="1:6" x14ac:dyDescent="0.25">
      <c r="A6" s="115" t="s">
        <v>341</v>
      </c>
      <c r="B6" s="115" t="s">
        <v>342</v>
      </c>
      <c r="C6" s="107">
        <v>-2705355.31</v>
      </c>
      <c r="D6" s="107">
        <v>0</v>
      </c>
      <c r="E6" s="107">
        <v>0</v>
      </c>
      <c r="F6" s="107">
        <v>-2705355.31</v>
      </c>
    </row>
    <row r="7" spans="1:6" x14ac:dyDescent="0.25">
      <c r="A7" s="115" t="s">
        <v>343</v>
      </c>
      <c r="B7" s="115" t="s">
        <v>344</v>
      </c>
      <c r="C7" s="107">
        <v>3520355.31</v>
      </c>
      <c r="D7" s="107">
        <v>0</v>
      </c>
      <c r="E7" s="107">
        <v>0</v>
      </c>
      <c r="F7" s="107">
        <v>3520355.31</v>
      </c>
    </row>
    <row r="8" spans="1:6" x14ac:dyDescent="0.25">
      <c r="A8" s="115" t="s">
        <v>345</v>
      </c>
      <c r="B8" s="115" t="s">
        <v>346</v>
      </c>
      <c r="C8" s="107">
        <v>0</v>
      </c>
      <c r="D8" s="107">
        <v>0</v>
      </c>
      <c r="E8" s="107">
        <v>0</v>
      </c>
      <c r="F8" s="107">
        <v>0</v>
      </c>
    </row>
    <row r="9" spans="1:6" x14ac:dyDescent="0.25">
      <c r="A9" s="115" t="s">
        <v>347</v>
      </c>
      <c r="B9" s="115" t="s">
        <v>348</v>
      </c>
      <c r="C9" s="107">
        <v>54367806.899999999</v>
      </c>
      <c r="D9" s="107">
        <v>775189685.66999996</v>
      </c>
      <c r="E9" s="107">
        <v>696236300</v>
      </c>
      <c r="F9" s="107">
        <v>133321192.56999999</v>
      </c>
    </row>
    <row r="10" spans="1:6" x14ac:dyDescent="0.25">
      <c r="A10" s="115" t="s">
        <v>349</v>
      </c>
      <c r="B10" s="115" t="s">
        <v>344</v>
      </c>
      <c r="C10" s="107">
        <v>54367806.899999999</v>
      </c>
      <c r="D10" s="107">
        <v>775189685.66999996</v>
      </c>
      <c r="E10" s="107">
        <v>696236300</v>
      </c>
      <c r="F10" s="107">
        <v>133321192.56999999</v>
      </c>
    </row>
    <row r="11" spans="1:6" x14ac:dyDescent="0.25">
      <c r="A11" s="115" t="s">
        <v>350</v>
      </c>
      <c r="B11" s="115" t="s">
        <v>344</v>
      </c>
      <c r="C11" s="107">
        <v>54367806.899999999</v>
      </c>
      <c r="D11" s="107">
        <v>775189685.66999996</v>
      </c>
      <c r="E11" s="107">
        <v>696236300</v>
      </c>
      <c r="F11" s="107">
        <v>133321192.56999999</v>
      </c>
    </row>
    <row r="12" spans="1:6" s="117" customFormat="1" x14ac:dyDescent="0.25">
      <c r="A12" s="115" t="s">
        <v>351</v>
      </c>
      <c r="B12" s="115" t="s">
        <v>164</v>
      </c>
      <c r="C12" s="107">
        <v>1000</v>
      </c>
      <c r="D12" s="107">
        <v>0</v>
      </c>
      <c r="E12" s="107">
        <v>0</v>
      </c>
      <c r="F12" s="107">
        <v>1000</v>
      </c>
    </row>
    <row r="13" spans="1:6" ht="26.25" x14ac:dyDescent="0.25">
      <c r="A13" s="115" t="s">
        <v>352</v>
      </c>
      <c r="B13" s="115" t="s">
        <v>353</v>
      </c>
      <c r="C13" s="107">
        <v>0</v>
      </c>
      <c r="D13" s="107">
        <v>0</v>
      </c>
      <c r="E13" s="107">
        <v>0</v>
      </c>
      <c r="F13" s="107">
        <v>0</v>
      </c>
    </row>
    <row r="14" spans="1:6" x14ac:dyDescent="0.25">
      <c r="A14" s="115" t="s">
        <v>354</v>
      </c>
      <c r="B14" s="115" t="s">
        <v>355</v>
      </c>
      <c r="C14" s="107">
        <v>0</v>
      </c>
      <c r="D14" s="107">
        <v>0</v>
      </c>
      <c r="E14" s="107">
        <v>0</v>
      </c>
      <c r="F14" s="107">
        <v>0</v>
      </c>
    </row>
    <row r="15" spans="1:6" x14ac:dyDescent="0.25">
      <c r="A15" s="115" t="s">
        <v>356</v>
      </c>
      <c r="B15" s="115" t="s">
        <v>355</v>
      </c>
      <c r="C15" s="107">
        <v>0</v>
      </c>
      <c r="D15" s="107">
        <v>0</v>
      </c>
      <c r="E15" s="107">
        <v>0</v>
      </c>
      <c r="F15" s="107">
        <v>0</v>
      </c>
    </row>
    <row r="16" spans="1:6" ht="26.25" x14ac:dyDescent="0.25">
      <c r="A16" s="115" t="s">
        <v>357</v>
      </c>
      <c r="B16" s="115" t="s">
        <v>358</v>
      </c>
      <c r="C16" s="107">
        <v>1000</v>
      </c>
      <c r="D16" s="107">
        <v>0</v>
      </c>
      <c r="E16" s="107">
        <v>0</v>
      </c>
      <c r="F16" s="107">
        <v>1000</v>
      </c>
    </row>
    <row r="17" spans="1:6" x14ac:dyDescent="0.25">
      <c r="A17" s="115" t="s">
        <v>359</v>
      </c>
      <c r="B17" s="115" t="s">
        <v>360</v>
      </c>
      <c r="C17" s="107">
        <v>1000</v>
      </c>
      <c r="D17" s="107">
        <v>0</v>
      </c>
      <c r="E17" s="107">
        <v>0</v>
      </c>
      <c r="F17" s="107">
        <v>1000</v>
      </c>
    </row>
    <row r="18" spans="1:6" x14ac:dyDescent="0.25">
      <c r="A18" s="115" t="s">
        <v>361</v>
      </c>
      <c r="B18" s="115" t="s">
        <v>360</v>
      </c>
      <c r="C18" s="107">
        <v>1000</v>
      </c>
      <c r="D18" s="107">
        <v>0</v>
      </c>
      <c r="E18" s="107">
        <v>0</v>
      </c>
      <c r="F18" s="107">
        <v>1000</v>
      </c>
    </row>
    <row r="19" spans="1:6" s="117" customFormat="1" x14ac:dyDescent="0.25">
      <c r="A19" s="115" t="s">
        <v>362</v>
      </c>
      <c r="B19" s="115" t="s">
        <v>166</v>
      </c>
      <c r="C19" s="107">
        <v>682722223</v>
      </c>
      <c r="D19" s="107">
        <v>154802242</v>
      </c>
      <c r="E19" s="107">
        <v>145010630</v>
      </c>
      <c r="F19" s="107">
        <v>692513835</v>
      </c>
    </row>
    <row r="20" spans="1:6" x14ac:dyDescent="0.25">
      <c r="A20" s="115" t="s">
        <v>363</v>
      </c>
      <c r="B20" s="115" t="s">
        <v>364</v>
      </c>
      <c r="C20" s="107">
        <v>0</v>
      </c>
      <c r="D20" s="107">
        <v>0</v>
      </c>
      <c r="E20" s="107">
        <v>0</v>
      </c>
      <c r="F20" s="107">
        <v>0</v>
      </c>
    </row>
    <row r="21" spans="1:6" x14ac:dyDescent="0.25">
      <c r="A21" s="115" t="s">
        <v>365</v>
      </c>
      <c r="B21" s="115" t="s">
        <v>366</v>
      </c>
      <c r="C21" s="107">
        <v>0</v>
      </c>
      <c r="D21" s="107">
        <v>0</v>
      </c>
      <c r="E21" s="107">
        <v>0</v>
      </c>
      <c r="F21" s="107">
        <v>0</v>
      </c>
    </row>
    <row r="22" spans="1:6" x14ac:dyDescent="0.25">
      <c r="A22" s="115" t="s">
        <v>367</v>
      </c>
      <c r="B22" s="115" t="s">
        <v>368</v>
      </c>
      <c r="C22" s="107">
        <v>0</v>
      </c>
      <c r="D22" s="107">
        <v>0</v>
      </c>
      <c r="E22" s="107">
        <v>0</v>
      </c>
      <c r="F22" s="107">
        <v>0</v>
      </c>
    </row>
    <row r="23" spans="1:6" x14ac:dyDescent="0.25">
      <c r="A23" s="115" t="s">
        <v>369</v>
      </c>
      <c r="B23" s="115" t="s">
        <v>370</v>
      </c>
      <c r="C23" s="107">
        <v>0</v>
      </c>
      <c r="D23" s="107">
        <v>0</v>
      </c>
      <c r="E23" s="107">
        <v>0</v>
      </c>
      <c r="F23" s="107">
        <v>0</v>
      </c>
    </row>
    <row r="24" spans="1:6" x14ac:dyDescent="0.25">
      <c r="A24" s="115" t="s">
        <v>371</v>
      </c>
      <c r="B24" s="115" t="s">
        <v>372</v>
      </c>
      <c r="C24" s="107">
        <v>0</v>
      </c>
      <c r="D24" s="107">
        <v>0</v>
      </c>
      <c r="E24" s="107">
        <v>0</v>
      </c>
      <c r="F24" s="107">
        <v>0</v>
      </c>
    </row>
    <row r="25" spans="1:6" x14ac:dyDescent="0.25">
      <c r="A25" s="115" t="s">
        <v>373</v>
      </c>
      <c r="B25" s="115" t="s">
        <v>370</v>
      </c>
      <c r="C25" s="107">
        <v>0</v>
      </c>
      <c r="D25" s="107">
        <v>0</v>
      </c>
      <c r="E25" s="107">
        <v>0</v>
      </c>
      <c r="F25" s="107">
        <v>0</v>
      </c>
    </row>
    <row r="26" spans="1:6" x14ac:dyDescent="0.25">
      <c r="A26" s="115" t="s">
        <v>374</v>
      </c>
      <c r="B26" s="115" t="s">
        <v>273</v>
      </c>
      <c r="C26" s="107">
        <v>601730600</v>
      </c>
      <c r="D26" s="107">
        <v>142821905</v>
      </c>
      <c r="E26" s="107">
        <v>142387457</v>
      </c>
      <c r="F26" s="107">
        <v>602165048</v>
      </c>
    </row>
    <row r="27" spans="1:6" x14ac:dyDescent="0.25">
      <c r="A27" s="115" t="s">
        <v>375</v>
      </c>
      <c r="B27" s="115" t="s">
        <v>46</v>
      </c>
      <c r="C27" s="107">
        <v>0</v>
      </c>
      <c r="D27" s="107">
        <v>11549724</v>
      </c>
      <c r="E27" s="107">
        <v>961050</v>
      </c>
      <c r="F27" s="107">
        <v>10588674</v>
      </c>
    </row>
    <row r="28" spans="1:6" x14ac:dyDescent="0.25">
      <c r="A28" s="115" t="s">
        <v>376</v>
      </c>
      <c r="B28" s="115" t="s">
        <v>46</v>
      </c>
      <c r="C28" s="107">
        <v>0</v>
      </c>
      <c r="D28" s="107">
        <v>11549724</v>
      </c>
      <c r="E28" s="107">
        <v>961050</v>
      </c>
      <c r="F28" s="107">
        <v>10588674</v>
      </c>
    </row>
    <row r="29" spans="1:6" x14ac:dyDescent="0.25">
      <c r="A29" s="115" t="s">
        <v>377</v>
      </c>
      <c r="B29" s="115" t="s">
        <v>114</v>
      </c>
      <c r="C29" s="107">
        <v>601730600</v>
      </c>
      <c r="D29" s="107">
        <v>131272181</v>
      </c>
      <c r="E29" s="107">
        <v>141426407</v>
      </c>
      <c r="F29" s="107">
        <v>591576374</v>
      </c>
    </row>
    <row r="30" spans="1:6" x14ac:dyDescent="0.25">
      <c r="A30" s="115" t="s">
        <v>378</v>
      </c>
      <c r="B30" s="115" t="s">
        <v>114</v>
      </c>
      <c r="C30" s="107">
        <v>601730600</v>
      </c>
      <c r="D30" s="107">
        <v>131272181</v>
      </c>
      <c r="E30" s="107">
        <v>141426407</v>
      </c>
      <c r="F30" s="107">
        <v>591576374</v>
      </c>
    </row>
    <row r="31" spans="1:6" x14ac:dyDescent="0.25">
      <c r="A31" s="115" t="s">
        <v>379</v>
      </c>
      <c r="B31" s="115" t="s">
        <v>380</v>
      </c>
      <c r="C31" s="107">
        <v>0</v>
      </c>
      <c r="D31" s="107">
        <v>0</v>
      </c>
      <c r="E31" s="107">
        <v>0</v>
      </c>
      <c r="F31" s="107">
        <v>0</v>
      </c>
    </row>
    <row r="32" spans="1:6" x14ac:dyDescent="0.25">
      <c r="A32" s="115" t="s">
        <v>381</v>
      </c>
      <c r="B32" s="115" t="s">
        <v>382</v>
      </c>
      <c r="C32" s="107">
        <v>0</v>
      </c>
      <c r="D32" s="107">
        <v>0</v>
      </c>
      <c r="E32" s="107">
        <v>0</v>
      </c>
      <c r="F32" s="107">
        <v>0</v>
      </c>
    </row>
    <row r="33" spans="1:6" x14ac:dyDescent="0.25">
      <c r="A33" s="115" t="s">
        <v>383</v>
      </c>
      <c r="B33" s="115" t="s">
        <v>382</v>
      </c>
      <c r="C33" s="107">
        <v>0</v>
      </c>
      <c r="D33" s="107">
        <v>0</v>
      </c>
      <c r="E33" s="107">
        <v>0</v>
      </c>
      <c r="F33" s="107">
        <v>0</v>
      </c>
    </row>
    <row r="34" spans="1:6" x14ac:dyDescent="0.25">
      <c r="A34" s="115" t="s">
        <v>384</v>
      </c>
      <c r="B34" s="115" t="s">
        <v>385</v>
      </c>
      <c r="C34" s="107">
        <v>0</v>
      </c>
      <c r="D34" s="107">
        <v>0</v>
      </c>
      <c r="E34" s="107">
        <v>0</v>
      </c>
      <c r="F34" s="107">
        <v>0</v>
      </c>
    </row>
    <row r="35" spans="1:6" x14ac:dyDescent="0.25">
      <c r="A35" s="115" t="s">
        <v>386</v>
      </c>
      <c r="B35" s="115" t="s">
        <v>387</v>
      </c>
      <c r="C35" s="107">
        <v>0</v>
      </c>
      <c r="D35" s="107">
        <v>0</v>
      </c>
      <c r="E35" s="107">
        <v>0</v>
      </c>
      <c r="F35" s="107">
        <v>0</v>
      </c>
    </row>
    <row r="36" spans="1:6" x14ac:dyDescent="0.25">
      <c r="A36" s="115" t="s">
        <v>388</v>
      </c>
      <c r="B36" s="115" t="s">
        <v>387</v>
      </c>
      <c r="C36" s="107">
        <v>0</v>
      </c>
      <c r="D36" s="107">
        <v>0</v>
      </c>
      <c r="E36" s="107">
        <v>0</v>
      </c>
      <c r="F36" s="107">
        <v>0</v>
      </c>
    </row>
    <row r="37" spans="1:6" x14ac:dyDescent="0.25">
      <c r="A37" s="115" t="s">
        <v>389</v>
      </c>
      <c r="B37" s="115" t="s">
        <v>390</v>
      </c>
      <c r="C37" s="107">
        <v>80991623</v>
      </c>
      <c r="D37" s="107">
        <v>11980337</v>
      </c>
      <c r="E37" s="107">
        <v>2623173</v>
      </c>
      <c r="F37" s="107">
        <v>90348787</v>
      </c>
    </row>
    <row r="38" spans="1:6" x14ac:dyDescent="0.25">
      <c r="A38" s="115" t="s">
        <v>391</v>
      </c>
      <c r="B38" s="115" t="s">
        <v>392</v>
      </c>
      <c r="C38" s="107">
        <v>0</v>
      </c>
      <c r="D38" s="107">
        <v>0</v>
      </c>
      <c r="E38" s="107">
        <v>0</v>
      </c>
      <c r="F38" s="107">
        <v>0</v>
      </c>
    </row>
    <row r="39" spans="1:6" x14ac:dyDescent="0.25">
      <c r="A39" s="115" t="s">
        <v>393</v>
      </c>
      <c r="B39" s="115" t="s">
        <v>392</v>
      </c>
      <c r="C39" s="107">
        <v>0</v>
      </c>
      <c r="D39" s="107">
        <v>0</v>
      </c>
      <c r="E39" s="107">
        <v>0</v>
      </c>
      <c r="F39" s="107">
        <v>0</v>
      </c>
    </row>
    <row r="40" spans="1:6" x14ac:dyDescent="0.25">
      <c r="A40" s="115" t="s">
        <v>394</v>
      </c>
      <c r="B40" s="115" t="s">
        <v>395</v>
      </c>
      <c r="C40" s="107">
        <v>0</v>
      </c>
      <c r="D40" s="107">
        <v>0</v>
      </c>
      <c r="E40" s="107">
        <v>0</v>
      </c>
      <c r="F40" s="107">
        <v>0</v>
      </c>
    </row>
    <row r="41" spans="1:6" x14ac:dyDescent="0.25">
      <c r="A41" s="115" t="s">
        <v>396</v>
      </c>
      <c r="B41" s="115" t="s">
        <v>395</v>
      </c>
      <c r="C41" s="107">
        <v>0</v>
      </c>
      <c r="D41" s="107">
        <v>0</v>
      </c>
      <c r="E41" s="107">
        <v>0</v>
      </c>
      <c r="F41" s="107">
        <v>0</v>
      </c>
    </row>
    <row r="42" spans="1:6" x14ac:dyDescent="0.25">
      <c r="A42" s="115" t="s">
        <v>397</v>
      </c>
      <c r="B42" s="115" t="s">
        <v>398</v>
      </c>
      <c r="C42" s="107">
        <v>0</v>
      </c>
      <c r="D42" s="107">
        <v>0</v>
      </c>
      <c r="E42" s="107">
        <v>0</v>
      </c>
      <c r="F42" s="107">
        <v>0</v>
      </c>
    </row>
    <row r="43" spans="1:6" x14ac:dyDescent="0.25">
      <c r="A43" s="115" t="s">
        <v>399</v>
      </c>
      <c r="B43" s="115" t="s">
        <v>398</v>
      </c>
      <c r="C43" s="107">
        <v>0</v>
      </c>
      <c r="D43" s="107">
        <v>0</v>
      </c>
      <c r="E43" s="107">
        <v>0</v>
      </c>
      <c r="F43" s="107">
        <v>0</v>
      </c>
    </row>
    <row r="44" spans="1:6" x14ac:dyDescent="0.25">
      <c r="A44" s="115" t="s">
        <v>400</v>
      </c>
      <c r="B44" s="115" t="s">
        <v>401</v>
      </c>
      <c r="C44" s="107">
        <v>80991623</v>
      </c>
      <c r="D44" s="107">
        <v>10461737</v>
      </c>
      <c r="E44" s="107">
        <v>1104573</v>
      </c>
      <c r="F44" s="107">
        <v>90348787</v>
      </c>
    </row>
    <row r="45" spans="1:6" x14ac:dyDescent="0.25">
      <c r="A45" s="115" t="s">
        <v>402</v>
      </c>
      <c r="B45" s="115" t="s">
        <v>401</v>
      </c>
      <c r="C45" s="107">
        <v>80991623</v>
      </c>
      <c r="D45" s="107">
        <v>10461737</v>
      </c>
      <c r="E45" s="107">
        <v>1104573</v>
      </c>
      <c r="F45" s="107">
        <v>90348787</v>
      </c>
    </row>
    <row r="46" spans="1:6" x14ac:dyDescent="0.25">
      <c r="A46" s="115" t="s">
        <v>403</v>
      </c>
      <c r="B46" s="115" t="s">
        <v>404</v>
      </c>
      <c r="C46" s="107">
        <v>0</v>
      </c>
      <c r="D46" s="107">
        <v>0</v>
      </c>
      <c r="E46" s="107">
        <v>0</v>
      </c>
      <c r="F46" s="107">
        <v>0</v>
      </c>
    </row>
    <row r="47" spans="1:6" x14ac:dyDescent="0.25">
      <c r="A47" s="115" t="s">
        <v>405</v>
      </c>
      <c r="B47" s="115" t="s">
        <v>404</v>
      </c>
      <c r="C47" s="107">
        <v>0</v>
      </c>
      <c r="D47" s="107">
        <v>0</v>
      </c>
      <c r="E47" s="107">
        <v>0</v>
      </c>
      <c r="F47" s="107">
        <v>0</v>
      </c>
    </row>
    <row r="48" spans="1:6" x14ac:dyDescent="0.25">
      <c r="A48" s="115" t="s">
        <v>406</v>
      </c>
      <c r="B48" s="115" t="s">
        <v>407</v>
      </c>
      <c r="C48" s="107">
        <v>0</v>
      </c>
      <c r="D48" s="107">
        <v>0</v>
      </c>
      <c r="E48" s="107">
        <v>0</v>
      </c>
      <c r="F48" s="107">
        <v>0</v>
      </c>
    </row>
    <row r="49" spans="1:6" x14ac:dyDescent="0.25">
      <c r="A49" s="115" t="s">
        <v>408</v>
      </c>
      <c r="B49" s="115" t="s">
        <v>407</v>
      </c>
      <c r="C49" s="107">
        <v>0</v>
      </c>
      <c r="D49" s="107">
        <v>0</v>
      </c>
      <c r="E49" s="107">
        <v>0</v>
      </c>
      <c r="F49" s="107">
        <v>0</v>
      </c>
    </row>
    <row r="50" spans="1:6" x14ac:dyDescent="0.25">
      <c r="A50" s="115" t="s">
        <v>409</v>
      </c>
      <c r="B50" s="115" t="s">
        <v>410</v>
      </c>
      <c r="C50" s="107">
        <v>0</v>
      </c>
      <c r="D50" s="107">
        <v>1518600</v>
      </c>
      <c r="E50" s="107">
        <v>1518600</v>
      </c>
      <c r="F50" s="107">
        <v>0</v>
      </c>
    </row>
    <row r="51" spans="1:6" x14ac:dyDescent="0.25">
      <c r="A51" s="115" t="s">
        <v>411</v>
      </c>
      <c r="B51" s="115" t="s">
        <v>410</v>
      </c>
      <c r="C51" s="107">
        <v>0</v>
      </c>
      <c r="D51" s="107">
        <v>1518600</v>
      </c>
      <c r="E51" s="107">
        <v>1518600</v>
      </c>
      <c r="F51" s="107">
        <v>0</v>
      </c>
    </row>
    <row r="52" spans="1:6" x14ac:dyDescent="0.25">
      <c r="A52" s="115" t="s">
        <v>412</v>
      </c>
      <c r="B52" s="115" t="s">
        <v>413</v>
      </c>
      <c r="C52" s="107">
        <v>0</v>
      </c>
      <c r="D52" s="107">
        <v>0</v>
      </c>
      <c r="E52" s="107">
        <v>0</v>
      </c>
      <c r="F52" s="107">
        <v>0</v>
      </c>
    </row>
    <row r="53" spans="1:6" x14ac:dyDescent="0.25">
      <c r="A53" s="115" t="s">
        <v>414</v>
      </c>
      <c r="B53" s="115" t="s">
        <v>415</v>
      </c>
      <c r="C53" s="107">
        <v>0</v>
      </c>
      <c r="D53" s="107">
        <v>0</v>
      </c>
      <c r="E53" s="107">
        <v>0</v>
      </c>
      <c r="F53" s="107">
        <v>0</v>
      </c>
    </row>
    <row r="54" spans="1:6" x14ac:dyDescent="0.25">
      <c r="A54" s="115" t="s">
        <v>416</v>
      </c>
      <c r="B54" s="115" t="s">
        <v>417</v>
      </c>
      <c r="C54" s="107">
        <v>0</v>
      </c>
      <c r="D54" s="107">
        <v>0</v>
      </c>
      <c r="E54" s="107">
        <v>0</v>
      </c>
      <c r="F54" s="107">
        <v>0</v>
      </c>
    </row>
    <row r="55" spans="1:6" x14ac:dyDescent="0.25">
      <c r="A55" s="115" t="s">
        <v>418</v>
      </c>
      <c r="B55" s="115" t="s">
        <v>419</v>
      </c>
      <c r="C55" s="107">
        <v>0</v>
      </c>
      <c r="D55" s="107">
        <v>0</v>
      </c>
      <c r="E55" s="107">
        <v>0</v>
      </c>
      <c r="F55" s="107">
        <v>0</v>
      </c>
    </row>
    <row r="56" spans="1:6" x14ac:dyDescent="0.25">
      <c r="A56" s="115" t="s">
        <v>420</v>
      </c>
      <c r="B56" s="115" t="s">
        <v>415</v>
      </c>
      <c r="C56" s="107">
        <v>0</v>
      </c>
      <c r="D56" s="107">
        <v>0</v>
      </c>
      <c r="E56" s="107">
        <v>0</v>
      </c>
      <c r="F56" s="107">
        <v>0</v>
      </c>
    </row>
    <row r="57" spans="1:6" x14ac:dyDescent="0.25">
      <c r="A57" s="115" t="s">
        <v>421</v>
      </c>
      <c r="B57" s="115" t="s">
        <v>417</v>
      </c>
      <c r="C57" s="107">
        <v>0</v>
      </c>
      <c r="D57" s="107">
        <v>0</v>
      </c>
      <c r="E57" s="107">
        <v>0</v>
      </c>
      <c r="F57" s="107">
        <v>0</v>
      </c>
    </row>
    <row r="58" spans="1:6" s="117" customFormat="1" x14ac:dyDescent="0.25">
      <c r="A58" s="115" t="s">
        <v>422</v>
      </c>
      <c r="B58" s="115" t="s">
        <v>183</v>
      </c>
      <c r="C58" s="107">
        <v>634917145.35000002</v>
      </c>
      <c r="D58" s="107">
        <v>15036508</v>
      </c>
      <c r="E58" s="107">
        <v>13623738.48</v>
      </c>
      <c r="F58" s="107">
        <v>636329914.87</v>
      </c>
    </row>
    <row r="59" spans="1:6" x14ac:dyDescent="0.25">
      <c r="A59" s="115" t="s">
        <v>423</v>
      </c>
      <c r="B59" s="115" t="s">
        <v>424</v>
      </c>
      <c r="C59" s="107">
        <v>472485161.16000003</v>
      </c>
      <c r="D59" s="107">
        <v>0</v>
      </c>
      <c r="E59" s="107">
        <v>5411222.9800000004</v>
      </c>
      <c r="F59" s="107">
        <v>467073938.18000001</v>
      </c>
    </row>
    <row r="60" spans="1:6" x14ac:dyDescent="0.25">
      <c r="A60" s="115" t="s">
        <v>425</v>
      </c>
      <c r="B60" s="115" t="s">
        <v>275</v>
      </c>
      <c r="C60" s="107">
        <v>472485161.16000003</v>
      </c>
      <c r="D60" s="107">
        <v>0</v>
      </c>
      <c r="E60" s="107">
        <v>5411222.9800000004</v>
      </c>
      <c r="F60" s="107">
        <v>467073938.18000001</v>
      </c>
    </row>
    <row r="61" spans="1:6" x14ac:dyDescent="0.25">
      <c r="A61" s="115" t="s">
        <v>426</v>
      </c>
      <c r="B61" s="115" t="s">
        <v>275</v>
      </c>
      <c r="C61" s="107">
        <v>472485161.16000003</v>
      </c>
      <c r="D61" s="107">
        <v>0</v>
      </c>
      <c r="E61" s="107">
        <v>5411222.9800000004</v>
      </c>
      <c r="F61" s="107">
        <v>467073938.18000001</v>
      </c>
    </row>
    <row r="62" spans="1:6" x14ac:dyDescent="0.25">
      <c r="A62" s="115" t="s">
        <v>427</v>
      </c>
      <c r="B62" s="115" t="s">
        <v>428</v>
      </c>
      <c r="C62" s="107">
        <v>123147851.17</v>
      </c>
      <c r="D62" s="107">
        <v>0</v>
      </c>
      <c r="E62" s="107">
        <v>1003232.5</v>
      </c>
      <c r="F62" s="107">
        <v>122144618.67</v>
      </c>
    </row>
    <row r="63" spans="1:6" x14ac:dyDescent="0.25">
      <c r="A63" s="115" t="s">
        <v>429</v>
      </c>
      <c r="B63" s="115" t="s">
        <v>185</v>
      </c>
      <c r="C63" s="107">
        <v>123147851.17</v>
      </c>
      <c r="D63" s="107">
        <v>0</v>
      </c>
      <c r="E63" s="107">
        <v>1003232.5</v>
      </c>
      <c r="F63" s="107">
        <v>122144618.67</v>
      </c>
    </row>
    <row r="64" spans="1:6" x14ac:dyDescent="0.25">
      <c r="A64" s="115" t="s">
        <v>430</v>
      </c>
      <c r="B64" s="115" t="s">
        <v>185</v>
      </c>
      <c r="C64" s="107">
        <v>123147851.17</v>
      </c>
      <c r="D64" s="107">
        <v>0</v>
      </c>
      <c r="E64" s="107">
        <v>1003232.5</v>
      </c>
      <c r="F64" s="107">
        <v>122144618.67</v>
      </c>
    </row>
    <row r="65" spans="1:6" x14ac:dyDescent="0.25">
      <c r="A65" s="115" t="s">
        <v>431</v>
      </c>
      <c r="B65" s="115" t="s">
        <v>432</v>
      </c>
      <c r="C65" s="107">
        <v>8888894.4900000002</v>
      </c>
      <c r="D65" s="107">
        <v>15036508</v>
      </c>
      <c r="E65" s="107">
        <v>7209283</v>
      </c>
      <c r="F65" s="107">
        <v>16716119.49</v>
      </c>
    </row>
    <row r="66" spans="1:6" x14ac:dyDescent="0.25">
      <c r="A66" s="115" t="s">
        <v>433</v>
      </c>
      <c r="B66" s="115" t="s">
        <v>434</v>
      </c>
      <c r="C66" s="107">
        <v>0</v>
      </c>
      <c r="D66" s="107">
        <v>0</v>
      </c>
      <c r="E66" s="107">
        <v>0</v>
      </c>
      <c r="F66" s="107">
        <v>0</v>
      </c>
    </row>
    <row r="67" spans="1:6" x14ac:dyDescent="0.25">
      <c r="A67" s="115" t="s">
        <v>435</v>
      </c>
      <c r="B67" s="115" t="s">
        <v>434</v>
      </c>
      <c r="C67" s="107">
        <v>0</v>
      </c>
      <c r="D67" s="107">
        <v>0</v>
      </c>
      <c r="E67" s="107">
        <v>0</v>
      </c>
      <c r="F67" s="107">
        <v>0</v>
      </c>
    </row>
    <row r="68" spans="1:6" x14ac:dyDescent="0.25">
      <c r="A68" s="115" t="s">
        <v>436</v>
      </c>
      <c r="B68" s="115" t="s">
        <v>437</v>
      </c>
      <c r="C68" s="107">
        <v>1128179</v>
      </c>
      <c r="D68" s="107">
        <v>0</v>
      </c>
      <c r="E68" s="107">
        <v>0</v>
      </c>
      <c r="F68" s="107">
        <v>1128179</v>
      </c>
    </row>
    <row r="69" spans="1:6" x14ac:dyDescent="0.25">
      <c r="A69" s="115" t="s">
        <v>438</v>
      </c>
      <c r="B69" s="115" t="s">
        <v>437</v>
      </c>
      <c r="C69" s="107">
        <v>1128179</v>
      </c>
      <c r="D69" s="107">
        <v>0</v>
      </c>
      <c r="E69" s="107">
        <v>0</v>
      </c>
      <c r="F69" s="107">
        <v>1128179</v>
      </c>
    </row>
    <row r="70" spans="1:6" x14ac:dyDescent="0.25">
      <c r="A70" s="115" t="s">
        <v>439</v>
      </c>
      <c r="B70" s="115" t="s">
        <v>440</v>
      </c>
      <c r="C70" s="107">
        <v>0</v>
      </c>
      <c r="D70" s="107">
        <v>0</v>
      </c>
      <c r="E70" s="107">
        <v>0</v>
      </c>
      <c r="F70" s="107">
        <v>0</v>
      </c>
    </row>
    <row r="71" spans="1:6" x14ac:dyDescent="0.25">
      <c r="A71" s="115" t="s">
        <v>441</v>
      </c>
      <c r="B71" s="115" t="s">
        <v>440</v>
      </c>
      <c r="C71" s="107">
        <v>0</v>
      </c>
      <c r="D71" s="107">
        <v>0</v>
      </c>
      <c r="E71" s="107">
        <v>0</v>
      </c>
      <c r="F71" s="107">
        <v>0</v>
      </c>
    </row>
    <row r="72" spans="1:6" x14ac:dyDescent="0.25">
      <c r="A72" s="115" t="s">
        <v>442</v>
      </c>
      <c r="B72" s="115" t="s">
        <v>443</v>
      </c>
      <c r="C72" s="107">
        <v>0</v>
      </c>
      <c r="D72" s="107">
        <v>0</v>
      </c>
      <c r="E72" s="107">
        <v>0</v>
      </c>
      <c r="F72" s="107">
        <v>0</v>
      </c>
    </row>
    <row r="73" spans="1:6" x14ac:dyDescent="0.25">
      <c r="A73" s="115" t="s">
        <v>444</v>
      </c>
      <c r="B73" s="115" t="s">
        <v>443</v>
      </c>
      <c r="C73" s="107">
        <v>0</v>
      </c>
      <c r="D73" s="107">
        <v>0</v>
      </c>
      <c r="E73" s="107">
        <v>0</v>
      </c>
      <c r="F73" s="107">
        <v>0</v>
      </c>
    </row>
    <row r="74" spans="1:6" x14ac:dyDescent="0.25">
      <c r="A74" s="115" t="s">
        <v>445</v>
      </c>
      <c r="B74" s="115" t="s">
        <v>188</v>
      </c>
      <c r="C74" s="107">
        <v>250275.49</v>
      </c>
      <c r="D74" s="107">
        <v>0</v>
      </c>
      <c r="E74" s="107">
        <v>0</v>
      </c>
      <c r="F74" s="107">
        <v>250275.49</v>
      </c>
    </row>
    <row r="75" spans="1:6" x14ac:dyDescent="0.25">
      <c r="A75" s="115" t="s">
        <v>446</v>
      </c>
      <c r="B75" s="115" t="s">
        <v>188</v>
      </c>
      <c r="C75" s="107">
        <v>250275.49</v>
      </c>
      <c r="D75" s="107">
        <v>0</v>
      </c>
      <c r="E75" s="107">
        <v>0</v>
      </c>
      <c r="F75" s="107">
        <v>250275.49</v>
      </c>
    </row>
    <row r="76" spans="1:6" x14ac:dyDescent="0.25">
      <c r="A76" s="115" t="s">
        <v>447</v>
      </c>
      <c r="B76" s="115" t="s">
        <v>448</v>
      </c>
      <c r="C76" s="107">
        <v>0</v>
      </c>
      <c r="D76" s="107">
        <v>0</v>
      </c>
      <c r="E76" s="107">
        <v>0</v>
      </c>
      <c r="F76" s="107">
        <v>0</v>
      </c>
    </row>
    <row r="77" spans="1:6" x14ac:dyDescent="0.25">
      <c r="A77" s="115" t="s">
        <v>449</v>
      </c>
      <c r="B77" s="115" t="s">
        <v>448</v>
      </c>
      <c r="C77" s="107">
        <v>0</v>
      </c>
      <c r="D77" s="107">
        <v>0</v>
      </c>
      <c r="E77" s="107">
        <v>0</v>
      </c>
      <c r="F77" s="107">
        <v>0</v>
      </c>
    </row>
    <row r="78" spans="1:6" x14ac:dyDescent="0.25">
      <c r="A78" s="115" t="s">
        <v>450</v>
      </c>
      <c r="B78" s="115" t="s">
        <v>451</v>
      </c>
      <c r="C78" s="107">
        <v>7510440</v>
      </c>
      <c r="D78" s="107">
        <v>15036508</v>
      </c>
      <c r="E78" s="107">
        <v>7209283</v>
      </c>
      <c r="F78" s="107">
        <v>15337665</v>
      </c>
    </row>
    <row r="79" spans="1:6" x14ac:dyDescent="0.25">
      <c r="A79" s="115" t="s">
        <v>452</v>
      </c>
      <c r="B79" s="115" t="s">
        <v>451</v>
      </c>
      <c r="C79" s="107">
        <v>7510440</v>
      </c>
      <c r="D79" s="107">
        <v>15036508</v>
      </c>
      <c r="E79" s="107">
        <v>7209283</v>
      </c>
      <c r="F79" s="107">
        <v>15337665</v>
      </c>
    </row>
    <row r="80" spans="1:6" x14ac:dyDescent="0.25">
      <c r="A80" s="115" t="s">
        <v>453</v>
      </c>
      <c r="B80" s="115" t="s">
        <v>454</v>
      </c>
      <c r="C80" s="107">
        <v>30395238.530000001</v>
      </c>
      <c r="D80" s="107">
        <v>0</v>
      </c>
      <c r="E80" s="107">
        <v>0</v>
      </c>
      <c r="F80" s="107">
        <v>30395238.530000001</v>
      </c>
    </row>
    <row r="81" spans="1:6" x14ac:dyDescent="0.25">
      <c r="A81" s="115" t="s">
        <v>455</v>
      </c>
      <c r="B81" s="115" t="s">
        <v>275</v>
      </c>
      <c r="C81" s="107">
        <v>30395238.530000001</v>
      </c>
      <c r="D81" s="107">
        <v>0</v>
      </c>
      <c r="E81" s="107">
        <v>0</v>
      </c>
      <c r="F81" s="107">
        <v>30395238.530000001</v>
      </c>
    </row>
    <row r="82" spans="1:6" x14ac:dyDescent="0.25">
      <c r="A82" s="115" t="s">
        <v>456</v>
      </c>
      <c r="B82" s="115" t="s">
        <v>275</v>
      </c>
      <c r="C82" s="107">
        <v>30395238.530000001</v>
      </c>
      <c r="D82" s="107">
        <v>0</v>
      </c>
      <c r="E82" s="107">
        <v>0</v>
      </c>
      <c r="F82" s="107">
        <v>30395238.530000001</v>
      </c>
    </row>
    <row r="83" spans="1:6" s="117" customFormat="1" x14ac:dyDescent="0.25">
      <c r="A83" s="115" t="s">
        <v>457</v>
      </c>
      <c r="B83" s="115" t="s">
        <v>458</v>
      </c>
      <c r="C83" s="107">
        <v>8086190188.1599998</v>
      </c>
      <c r="D83" s="107">
        <v>18979373</v>
      </c>
      <c r="E83" s="107">
        <v>42676742</v>
      </c>
      <c r="F83" s="107">
        <v>8062492819.1599998</v>
      </c>
    </row>
    <row r="84" spans="1:6" x14ac:dyDescent="0.25">
      <c r="A84" s="115" t="s">
        <v>459</v>
      </c>
      <c r="B84" s="115" t="s">
        <v>460</v>
      </c>
      <c r="C84" s="107">
        <v>1999777166.71</v>
      </c>
      <c r="D84" s="107">
        <v>0</v>
      </c>
      <c r="E84" s="107">
        <v>0</v>
      </c>
      <c r="F84" s="107">
        <v>1999777166.71</v>
      </c>
    </row>
    <row r="85" spans="1:6" x14ac:dyDescent="0.25">
      <c r="A85" s="115" t="s">
        <v>461</v>
      </c>
      <c r="B85" s="115" t="s">
        <v>192</v>
      </c>
      <c r="C85" s="107">
        <v>1999777166.71</v>
      </c>
      <c r="D85" s="107">
        <v>0</v>
      </c>
      <c r="E85" s="107">
        <v>0</v>
      </c>
      <c r="F85" s="107">
        <v>1999777166.71</v>
      </c>
    </row>
    <row r="86" spans="1:6" x14ac:dyDescent="0.25">
      <c r="A86" s="115" t="s">
        <v>462</v>
      </c>
      <c r="B86" s="115" t="s">
        <v>192</v>
      </c>
      <c r="C86" s="107">
        <v>1999777166.71</v>
      </c>
      <c r="D86" s="107">
        <v>0</v>
      </c>
      <c r="E86" s="107">
        <v>0</v>
      </c>
      <c r="F86" s="107">
        <v>1999777166.71</v>
      </c>
    </row>
    <row r="87" spans="1:6" x14ac:dyDescent="0.25">
      <c r="A87" s="115" t="s">
        <v>463</v>
      </c>
      <c r="B87" s="115" t="s">
        <v>464</v>
      </c>
      <c r="C87" s="107">
        <v>0</v>
      </c>
      <c r="D87" s="107">
        <v>0</v>
      </c>
      <c r="E87" s="107">
        <v>0</v>
      </c>
      <c r="F87" s="107">
        <v>0</v>
      </c>
    </row>
    <row r="88" spans="1:6" x14ac:dyDescent="0.25">
      <c r="A88" s="115" t="s">
        <v>465</v>
      </c>
      <c r="B88" s="115" t="s">
        <v>63</v>
      </c>
      <c r="C88" s="107">
        <v>0</v>
      </c>
      <c r="D88" s="107">
        <v>0</v>
      </c>
      <c r="E88" s="107">
        <v>0</v>
      </c>
      <c r="F88" s="107">
        <v>0</v>
      </c>
    </row>
    <row r="89" spans="1:6" x14ac:dyDescent="0.25">
      <c r="A89" s="115" t="s">
        <v>466</v>
      </c>
      <c r="B89" s="115" t="s">
        <v>63</v>
      </c>
      <c r="C89" s="107">
        <v>0</v>
      </c>
      <c r="D89" s="107">
        <v>0</v>
      </c>
      <c r="E89" s="107">
        <v>0</v>
      </c>
      <c r="F89" s="107">
        <v>0</v>
      </c>
    </row>
    <row r="90" spans="1:6" x14ac:dyDescent="0.25">
      <c r="A90" s="115" t="s">
        <v>467</v>
      </c>
      <c r="B90" s="115" t="s">
        <v>468</v>
      </c>
      <c r="C90" s="107">
        <v>481821150.51999998</v>
      </c>
      <c r="D90" s="107">
        <v>0</v>
      </c>
      <c r="E90" s="107">
        <v>4102320</v>
      </c>
      <c r="F90" s="107">
        <v>477718830.51999998</v>
      </c>
    </row>
    <row r="91" spans="1:6" x14ac:dyDescent="0.25">
      <c r="A91" s="115" t="s">
        <v>469</v>
      </c>
      <c r="B91" s="115" t="s">
        <v>65</v>
      </c>
      <c r="C91" s="107">
        <v>423071156.51999998</v>
      </c>
      <c r="D91" s="107">
        <v>0</v>
      </c>
      <c r="E91" s="107">
        <v>0</v>
      </c>
      <c r="F91" s="107">
        <v>423071156.51999998</v>
      </c>
    </row>
    <row r="92" spans="1:6" x14ac:dyDescent="0.25">
      <c r="A92" s="115" t="s">
        <v>470</v>
      </c>
      <c r="B92" s="115" t="s">
        <v>471</v>
      </c>
      <c r="C92" s="107">
        <v>43666807.450000003</v>
      </c>
      <c r="D92" s="107">
        <v>0</v>
      </c>
      <c r="E92" s="107">
        <v>0</v>
      </c>
      <c r="F92" s="107">
        <v>43666807.450000003</v>
      </c>
    </row>
    <row r="93" spans="1:6" x14ac:dyDescent="0.25">
      <c r="A93" s="115" t="s">
        <v>472</v>
      </c>
      <c r="B93" s="115" t="s">
        <v>197</v>
      </c>
      <c r="C93" s="107">
        <v>54344489.899999999</v>
      </c>
      <c r="D93" s="107">
        <v>0</v>
      </c>
      <c r="E93" s="107">
        <v>0</v>
      </c>
      <c r="F93" s="107">
        <v>54344489.899999999</v>
      </c>
    </row>
    <row r="94" spans="1:6" x14ac:dyDescent="0.25">
      <c r="A94" s="115" t="s">
        <v>473</v>
      </c>
      <c r="B94" s="115" t="s">
        <v>198</v>
      </c>
      <c r="C94" s="107">
        <v>123697500</v>
      </c>
      <c r="D94" s="107">
        <v>0</v>
      </c>
      <c r="E94" s="107">
        <v>0</v>
      </c>
      <c r="F94" s="107">
        <v>123697500</v>
      </c>
    </row>
    <row r="95" spans="1:6" x14ac:dyDescent="0.25">
      <c r="A95" s="115" t="s">
        <v>474</v>
      </c>
      <c r="B95" s="115" t="s">
        <v>199</v>
      </c>
      <c r="C95" s="107">
        <v>0</v>
      </c>
      <c r="D95" s="107">
        <v>0</v>
      </c>
      <c r="E95" s="107">
        <v>0</v>
      </c>
      <c r="F95" s="107">
        <v>0</v>
      </c>
    </row>
    <row r="96" spans="1:6" x14ac:dyDescent="0.25">
      <c r="A96" s="115" t="s">
        <v>475</v>
      </c>
      <c r="B96" s="115" t="s">
        <v>212</v>
      </c>
      <c r="C96" s="107">
        <v>128110792</v>
      </c>
      <c r="D96" s="107">
        <v>0</v>
      </c>
      <c r="E96" s="107">
        <v>0</v>
      </c>
      <c r="F96" s="107">
        <v>128110792</v>
      </c>
    </row>
    <row r="97" spans="1:6" x14ac:dyDescent="0.25">
      <c r="A97" s="115" t="s">
        <v>476</v>
      </c>
      <c r="B97" s="115" t="s">
        <v>477</v>
      </c>
      <c r="C97" s="107">
        <v>73251567.170000002</v>
      </c>
      <c r="D97" s="107">
        <v>0</v>
      </c>
      <c r="E97" s="107">
        <v>0</v>
      </c>
      <c r="F97" s="107">
        <v>73251567.170000002</v>
      </c>
    </row>
    <row r="98" spans="1:6" x14ac:dyDescent="0.25">
      <c r="A98" s="115" t="s">
        <v>478</v>
      </c>
      <c r="B98" s="115" t="s">
        <v>66</v>
      </c>
      <c r="C98" s="107">
        <v>0</v>
      </c>
      <c r="D98" s="107">
        <v>0</v>
      </c>
      <c r="E98" s="107">
        <v>0</v>
      </c>
      <c r="F98" s="107">
        <v>0</v>
      </c>
    </row>
    <row r="99" spans="1:6" x14ac:dyDescent="0.25">
      <c r="A99" s="115" t="s">
        <v>479</v>
      </c>
      <c r="B99" s="115" t="s">
        <v>214</v>
      </c>
      <c r="C99" s="107">
        <v>0</v>
      </c>
      <c r="D99" s="107">
        <v>0</v>
      </c>
      <c r="E99" s="107">
        <v>0</v>
      </c>
      <c r="F99" s="107">
        <v>0</v>
      </c>
    </row>
    <row r="100" spans="1:6" x14ac:dyDescent="0.25">
      <c r="A100" s="115" t="s">
        <v>480</v>
      </c>
      <c r="B100" s="115" t="s">
        <v>67</v>
      </c>
      <c r="C100" s="107">
        <v>5404226</v>
      </c>
      <c r="D100" s="107">
        <v>0</v>
      </c>
      <c r="E100" s="107">
        <v>1160250</v>
      </c>
      <c r="F100" s="107">
        <v>4243976</v>
      </c>
    </row>
    <row r="101" spans="1:6" x14ac:dyDescent="0.25">
      <c r="A101" s="115" t="s">
        <v>481</v>
      </c>
      <c r="B101" s="115" t="s">
        <v>201</v>
      </c>
      <c r="C101" s="107">
        <v>5404226</v>
      </c>
      <c r="D101" s="107">
        <v>0</v>
      </c>
      <c r="E101" s="107">
        <v>1160250</v>
      </c>
      <c r="F101" s="107">
        <v>4243976</v>
      </c>
    </row>
    <row r="102" spans="1:6" x14ac:dyDescent="0.25">
      <c r="A102" s="115" t="s">
        <v>482</v>
      </c>
      <c r="B102" s="115" t="s">
        <v>202</v>
      </c>
      <c r="C102" s="107">
        <v>0</v>
      </c>
      <c r="D102" s="107">
        <v>0</v>
      </c>
      <c r="E102" s="107">
        <v>0</v>
      </c>
      <c r="F102" s="107">
        <v>0</v>
      </c>
    </row>
    <row r="103" spans="1:6" x14ac:dyDescent="0.25">
      <c r="A103" s="115" t="s">
        <v>483</v>
      </c>
      <c r="B103" s="115" t="s">
        <v>194</v>
      </c>
      <c r="C103" s="107">
        <v>8422268</v>
      </c>
      <c r="D103" s="107">
        <v>0</v>
      </c>
      <c r="E103" s="107">
        <v>2942070</v>
      </c>
      <c r="F103" s="107">
        <v>5480198</v>
      </c>
    </row>
    <row r="104" spans="1:6" x14ac:dyDescent="0.25">
      <c r="A104" s="115" t="s">
        <v>484</v>
      </c>
      <c r="B104" s="115" t="s">
        <v>204</v>
      </c>
      <c r="C104" s="107">
        <v>16312276</v>
      </c>
      <c r="D104" s="107">
        <v>0</v>
      </c>
      <c r="E104" s="107">
        <v>0</v>
      </c>
      <c r="F104" s="107">
        <v>16312276</v>
      </c>
    </row>
    <row r="105" spans="1:6" x14ac:dyDescent="0.25">
      <c r="A105" s="115" t="s">
        <v>485</v>
      </c>
      <c r="B105" s="115" t="s">
        <v>205</v>
      </c>
      <c r="C105" s="107">
        <v>-7890008</v>
      </c>
      <c r="D105" s="107">
        <v>0</v>
      </c>
      <c r="E105" s="107">
        <v>2942070</v>
      </c>
      <c r="F105" s="107">
        <v>-10832078</v>
      </c>
    </row>
    <row r="106" spans="1:6" x14ac:dyDescent="0.25">
      <c r="A106" s="115" t="s">
        <v>486</v>
      </c>
      <c r="B106" s="115" t="s">
        <v>487</v>
      </c>
      <c r="C106" s="107">
        <v>0</v>
      </c>
      <c r="D106" s="107">
        <v>0</v>
      </c>
      <c r="E106" s="107">
        <v>0</v>
      </c>
      <c r="F106" s="107">
        <v>0</v>
      </c>
    </row>
    <row r="107" spans="1:6" x14ac:dyDescent="0.25">
      <c r="A107" s="115" t="s">
        <v>488</v>
      </c>
      <c r="B107" s="115" t="s">
        <v>64</v>
      </c>
      <c r="C107" s="107">
        <v>0</v>
      </c>
      <c r="D107" s="107">
        <v>0</v>
      </c>
      <c r="E107" s="107">
        <v>0</v>
      </c>
      <c r="F107" s="107">
        <v>0</v>
      </c>
    </row>
    <row r="108" spans="1:6" x14ac:dyDescent="0.25">
      <c r="A108" s="115" t="s">
        <v>489</v>
      </c>
      <c r="B108" s="115" t="s">
        <v>209</v>
      </c>
      <c r="C108" s="107">
        <v>0</v>
      </c>
      <c r="D108" s="107">
        <v>0</v>
      </c>
      <c r="E108" s="107">
        <v>0</v>
      </c>
      <c r="F108" s="107">
        <v>0</v>
      </c>
    </row>
    <row r="109" spans="1:6" x14ac:dyDescent="0.25">
      <c r="A109" s="115" t="s">
        <v>490</v>
      </c>
      <c r="B109" s="115" t="s">
        <v>195</v>
      </c>
      <c r="C109" s="107">
        <v>44923500</v>
      </c>
      <c r="D109" s="107">
        <v>0</v>
      </c>
      <c r="E109" s="107">
        <v>0</v>
      </c>
      <c r="F109" s="107">
        <v>44923500</v>
      </c>
    </row>
    <row r="110" spans="1:6" x14ac:dyDescent="0.25">
      <c r="A110" s="115" t="s">
        <v>491</v>
      </c>
      <c r="B110" s="115" t="s">
        <v>195</v>
      </c>
      <c r="C110" s="107">
        <v>44923500</v>
      </c>
      <c r="D110" s="107">
        <v>0</v>
      </c>
      <c r="E110" s="107">
        <v>0</v>
      </c>
      <c r="F110" s="107">
        <v>44923500</v>
      </c>
    </row>
    <row r="111" spans="1:6" x14ac:dyDescent="0.25">
      <c r="A111" s="115" t="s">
        <v>492</v>
      </c>
      <c r="B111" s="115" t="s">
        <v>493</v>
      </c>
      <c r="C111" s="107">
        <v>362559926.98000002</v>
      </c>
      <c r="D111" s="107">
        <v>12656518</v>
      </c>
      <c r="E111" s="107">
        <v>2839335</v>
      </c>
      <c r="F111" s="107">
        <v>372377109.98000002</v>
      </c>
    </row>
    <row r="112" spans="1:6" x14ac:dyDescent="0.25">
      <c r="A112" s="115" t="s">
        <v>494</v>
      </c>
      <c r="B112" s="115" t="s">
        <v>56</v>
      </c>
      <c r="C112" s="107">
        <v>38112889</v>
      </c>
      <c r="D112" s="107">
        <v>0</v>
      </c>
      <c r="E112" s="107">
        <v>0</v>
      </c>
      <c r="F112" s="107">
        <v>38112889</v>
      </c>
    </row>
    <row r="113" spans="1:6" x14ac:dyDescent="0.25">
      <c r="A113" s="115" t="s">
        <v>495</v>
      </c>
      <c r="B113" s="115" t="s">
        <v>192</v>
      </c>
      <c r="C113" s="107">
        <v>38112889</v>
      </c>
      <c r="D113" s="107">
        <v>0</v>
      </c>
      <c r="E113" s="107">
        <v>0</v>
      </c>
      <c r="F113" s="107">
        <v>38112889</v>
      </c>
    </row>
    <row r="114" spans="1:6" x14ac:dyDescent="0.25">
      <c r="A114" s="115" t="s">
        <v>496</v>
      </c>
      <c r="B114" s="115" t="s">
        <v>65</v>
      </c>
      <c r="C114" s="107">
        <v>133884752.38</v>
      </c>
      <c r="D114" s="107">
        <v>0</v>
      </c>
      <c r="E114" s="107">
        <v>0</v>
      </c>
      <c r="F114" s="107">
        <v>133884752.38</v>
      </c>
    </row>
    <row r="115" spans="1:6" x14ac:dyDescent="0.25">
      <c r="A115" s="115" t="s">
        <v>497</v>
      </c>
      <c r="B115" s="115" t="s">
        <v>197</v>
      </c>
      <c r="C115" s="107">
        <v>126500000</v>
      </c>
      <c r="D115" s="107">
        <v>0</v>
      </c>
      <c r="E115" s="107">
        <v>0</v>
      </c>
      <c r="F115" s="107">
        <v>126500000</v>
      </c>
    </row>
    <row r="116" spans="1:6" x14ac:dyDescent="0.25">
      <c r="A116" s="115" t="s">
        <v>498</v>
      </c>
      <c r="B116" s="115" t="s">
        <v>198</v>
      </c>
      <c r="C116" s="107">
        <v>6704752</v>
      </c>
      <c r="D116" s="107">
        <v>0</v>
      </c>
      <c r="E116" s="107">
        <v>0</v>
      </c>
      <c r="F116" s="107">
        <v>6704752</v>
      </c>
    </row>
    <row r="117" spans="1:6" x14ac:dyDescent="0.25">
      <c r="A117" s="115" t="s">
        <v>499</v>
      </c>
      <c r="B117" s="115" t="s">
        <v>199</v>
      </c>
      <c r="C117" s="107">
        <v>680000.38</v>
      </c>
      <c r="D117" s="107">
        <v>0</v>
      </c>
      <c r="E117" s="107">
        <v>0</v>
      </c>
      <c r="F117" s="107">
        <v>680000.38</v>
      </c>
    </row>
    <row r="118" spans="1:6" x14ac:dyDescent="0.25">
      <c r="A118" s="115" t="s">
        <v>500</v>
      </c>
      <c r="B118" s="115" t="s">
        <v>66</v>
      </c>
      <c r="C118" s="107">
        <v>3277495</v>
      </c>
      <c r="D118" s="107">
        <v>0</v>
      </c>
      <c r="E118" s="107">
        <v>0</v>
      </c>
      <c r="F118" s="107">
        <v>3277495</v>
      </c>
    </row>
    <row r="119" spans="1:6" x14ac:dyDescent="0.25">
      <c r="A119" s="115" t="s">
        <v>501</v>
      </c>
      <c r="B119" s="115" t="s">
        <v>502</v>
      </c>
      <c r="C119" s="107">
        <v>3277495</v>
      </c>
      <c r="D119" s="107">
        <v>0</v>
      </c>
      <c r="E119" s="107">
        <v>0</v>
      </c>
      <c r="F119" s="107">
        <v>3277495</v>
      </c>
    </row>
    <row r="120" spans="1:6" x14ac:dyDescent="0.25">
      <c r="A120" s="115" t="s">
        <v>503</v>
      </c>
      <c r="B120" s="115" t="s">
        <v>67</v>
      </c>
      <c r="C120" s="107">
        <v>23698418</v>
      </c>
      <c r="D120" s="107">
        <v>9864205</v>
      </c>
      <c r="E120" s="107">
        <v>0</v>
      </c>
      <c r="F120" s="107">
        <v>33562623</v>
      </c>
    </row>
    <row r="121" spans="1:6" x14ac:dyDescent="0.25">
      <c r="A121" s="115" t="s">
        <v>504</v>
      </c>
      <c r="B121" s="115" t="s">
        <v>201</v>
      </c>
      <c r="C121" s="107">
        <v>11789675</v>
      </c>
      <c r="D121" s="107">
        <v>9864205</v>
      </c>
      <c r="E121" s="107">
        <v>0</v>
      </c>
      <c r="F121" s="107">
        <v>21653880</v>
      </c>
    </row>
    <row r="122" spans="1:6" x14ac:dyDescent="0.25">
      <c r="A122" s="115" t="s">
        <v>505</v>
      </c>
      <c r="B122" s="115" t="s">
        <v>202</v>
      </c>
      <c r="C122" s="107">
        <v>11908743</v>
      </c>
      <c r="D122" s="107">
        <v>0</v>
      </c>
      <c r="E122" s="107">
        <v>0</v>
      </c>
      <c r="F122" s="107">
        <v>11908743</v>
      </c>
    </row>
    <row r="123" spans="1:6" x14ac:dyDescent="0.25">
      <c r="A123" s="115" t="s">
        <v>506</v>
      </c>
      <c r="B123" s="115" t="s">
        <v>194</v>
      </c>
      <c r="C123" s="107">
        <v>163586372.59999999</v>
      </c>
      <c r="D123" s="107">
        <v>2792313</v>
      </c>
      <c r="E123" s="107">
        <v>2839335</v>
      </c>
      <c r="F123" s="107">
        <v>163539350.59999999</v>
      </c>
    </row>
    <row r="124" spans="1:6" x14ac:dyDescent="0.25">
      <c r="A124" s="115" t="s">
        <v>507</v>
      </c>
      <c r="B124" s="115" t="s">
        <v>204</v>
      </c>
      <c r="C124" s="107">
        <v>60458705</v>
      </c>
      <c r="D124" s="107">
        <v>0</v>
      </c>
      <c r="E124" s="107">
        <v>0</v>
      </c>
      <c r="F124" s="107">
        <v>60458705</v>
      </c>
    </row>
    <row r="125" spans="1:6" x14ac:dyDescent="0.25">
      <c r="A125" s="115" t="s">
        <v>508</v>
      </c>
      <c r="B125" s="115" t="s">
        <v>205</v>
      </c>
      <c r="C125" s="107">
        <v>103127667.59999999</v>
      </c>
      <c r="D125" s="107">
        <v>2792313</v>
      </c>
      <c r="E125" s="107">
        <v>2839335</v>
      </c>
      <c r="F125" s="107">
        <v>103080645.59999999</v>
      </c>
    </row>
    <row r="126" spans="1:6" x14ac:dyDescent="0.25">
      <c r="A126" s="115" t="s">
        <v>509</v>
      </c>
      <c r="B126" s="115" t="s">
        <v>487</v>
      </c>
      <c r="C126" s="107">
        <v>0</v>
      </c>
      <c r="D126" s="107">
        <v>0</v>
      </c>
      <c r="E126" s="107">
        <v>0</v>
      </c>
      <c r="F126" s="107">
        <v>0</v>
      </c>
    </row>
    <row r="127" spans="1:6" x14ac:dyDescent="0.25">
      <c r="A127" s="115" t="s">
        <v>510</v>
      </c>
      <c r="B127" s="115" t="s">
        <v>70</v>
      </c>
      <c r="C127" s="107">
        <v>0</v>
      </c>
      <c r="D127" s="107">
        <v>0</v>
      </c>
      <c r="E127" s="107">
        <v>0</v>
      </c>
      <c r="F127" s="107">
        <v>0</v>
      </c>
    </row>
    <row r="128" spans="1:6" x14ac:dyDescent="0.25">
      <c r="A128" s="115" t="s">
        <v>511</v>
      </c>
      <c r="B128" s="115" t="s">
        <v>221</v>
      </c>
      <c r="C128" s="107">
        <v>0</v>
      </c>
      <c r="D128" s="107">
        <v>0</v>
      </c>
      <c r="E128" s="107">
        <v>0</v>
      </c>
      <c r="F128" s="107">
        <v>0</v>
      </c>
    </row>
    <row r="129" spans="1:6" x14ac:dyDescent="0.25">
      <c r="A129" s="115" t="s">
        <v>512</v>
      </c>
      <c r="B129" s="115" t="s">
        <v>513</v>
      </c>
      <c r="C129" s="107">
        <v>3950843096</v>
      </c>
      <c r="D129" s="107">
        <v>0</v>
      </c>
      <c r="E129" s="107">
        <v>0</v>
      </c>
      <c r="F129" s="107">
        <v>3950843096</v>
      </c>
    </row>
    <row r="130" spans="1:6" x14ac:dyDescent="0.25">
      <c r="A130" s="115" t="s">
        <v>514</v>
      </c>
      <c r="B130" s="115" t="s">
        <v>515</v>
      </c>
      <c r="C130" s="107">
        <v>3950843096</v>
      </c>
      <c r="D130" s="107">
        <v>0</v>
      </c>
      <c r="E130" s="107">
        <v>0</v>
      </c>
      <c r="F130" s="107">
        <v>3950843096</v>
      </c>
    </row>
    <row r="131" spans="1:6" x14ac:dyDescent="0.25">
      <c r="A131" s="115" t="s">
        <v>516</v>
      </c>
      <c r="B131" s="115" t="s">
        <v>515</v>
      </c>
      <c r="C131" s="107">
        <v>3950843096</v>
      </c>
      <c r="D131" s="107">
        <v>0</v>
      </c>
      <c r="E131" s="107">
        <v>0</v>
      </c>
      <c r="F131" s="107">
        <v>3950843096</v>
      </c>
    </row>
    <row r="132" spans="1:6" x14ac:dyDescent="0.25">
      <c r="A132" s="115" t="s">
        <v>517</v>
      </c>
      <c r="B132" s="115" t="s">
        <v>518</v>
      </c>
      <c r="C132" s="107">
        <v>65631390</v>
      </c>
      <c r="D132" s="107">
        <v>0</v>
      </c>
      <c r="E132" s="107">
        <v>0</v>
      </c>
      <c r="F132" s="107">
        <v>65631390</v>
      </c>
    </row>
    <row r="133" spans="1:6" x14ac:dyDescent="0.25">
      <c r="A133" s="115" t="s">
        <v>519</v>
      </c>
      <c r="B133" s="115" t="s">
        <v>209</v>
      </c>
      <c r="C133" s="107">
        <v>65631390</v>
      </c>
      <c r="D133" s="107">
        <v>0</v>
      </c>
      <c r="E133" s="107">
        <v>0</v>
      </c>
      <c r="F133" s="107">
        <v>65631390</v>
      </c>
    </row>
    <row r="134" spans="1:6" x14ac:dyDescent="0.25">
      <c r="A134" s="115" t="s">
        <v>520</v>
      </c>
      <c r="B134" s="115" t="s">
        <v>209</v>
      </c>
      <c r="C134" s="107">
        <v>65631390</v>
      </c>
      <c r="D134" s="107">
        <v>0</v>
      </c>
      <c r="E134" s="107">
        <v>0</v>
      </c>
      <c r="F134" s="107">
        <v>65631390</v>
      </c>
    </row>
    <row r="135" spans="1:6" x14ac:dyDescent="0.25">
      <c r="A135" s="115" t="s">
        <v>521</v>
      </c>
      <c r="B135" s="115" t="s">
        <v>522</v>
      </c>
      <c r="C135" s="107">
        <v>2103941233</v>
      </c>
      <c r="D135" s="107">
        <v>0</v>
      </c>
      <c r="E135" s="107">
        <v>0</v>
      </c>
      <c r="F135" s="107">
        <v>2103941233</v>
      </c>
    </row>
    <row r="136" spans="1:6" x14ac:dyDescent="0.25">
      <c r="A136" s="115" t="s">
        <v>523</v>
      </c>
      <c r="B136" s="115" t="s">
        <v>197</v>
      </c>
      <c r="C136" s="107">
        <v>2004659275</v>
      </c>
      <c r="D136" s="107">
        <v>0</v>
      </c>
      <c r="E136" s="107">
        <v>0</v>
      </c>
      <c r="F136" s="107">
        <v>2004659275</v>
      </c>
    </row>
    <row r="137" spans="1:6" x14ac:dyDescent="0.25">
      <c r="A137" s="115" t="s">
        <v>524</v>
      </c>
      <c r="B137" s="115" t="s">
        <v>197</v>
      </c>
      <c r="C137" s="107">
        <v>2004659275</v>
      </c>
      <c r="D137" s="107">
        <v>0</v>
      </c>
      <c r="E137" s="107">
        <v>0</v>
      </c>
      <c r="F137" s="107">
        <v>2004659275</v>
      </c>
    </row>
    <row r="138" spans="1:6" x14ac:dyDescent="0.25">
      <c r="A138" s="115" t="s">
        <v>525</v>
      </c>
      <c r="B138" s="115" t="s">
        <v>526</v>
      </c>
      <c r="C138" s="107">
        <v>0</v>
      </c>
      <c r="D138" s="107">
        <v>0</v>
      </c>
      <c r="E138" s="107">
        <v>0</v>
      </c>
      <c r="F138" s="107">
        <v>0</v>
      </c>
    </row>
    <row r="139" spans="1:6" x14ac:dyDescent="0.25">
      <c r="A139" s="115" t="s">
        <v>527</v>
      </c>
      <c r="B139" s="115" t="s">
        <v>526</v>
      </c>
      <c r="C139" s="107">
        <v>0</v>
      </c>
      <c r="D139" s="107">
        <v>0</v>
      </c>
      <c r="E139" s="107">
        <v>0</v>
      </c>
      <c r="F139" s="107">
        <v>0</v>
      </c>
    </row>
    <row r="140" spans="1:6" x14ac:dyDescent="0.25">
      <c r="A140" s="115" t="s">
        <v>528</v>
      </c>
      <c r="B140" s="115" t="s">
        <v>198</v>
      </c>
      <c r="C140" s="107">
        <v>32098867</v>
      </c>
      <c r="D140" s="107">
        <v>0</v>
      </c>
      <c r="E140" s="107">
        <v>0</v>
      </c>
      <c r="F140" s="107">
        <v>32098867</v>
      </c>
    </row>
    <row r="141" spans="1:6" x14ac:dyDescent="0.25">
      <c r="A141" s="115" t="s">
        <v>529</v>
      </c>
      <c r="B141" s="115" t="s">
        <v>198</v>
      </c>
      <c r="C141" s="107">
        <v>32098867</v>
      </c>
      <c r="D141" s="107">
        <v>0</v>
      </c>
      <c r="E141" s="107">
        <v>0</v>
      </c>
      <c r="F141" s="107">
        <v>32098867</v>
      </c>
    </row>
    <row r="142" spans="1:6" x14ac:dyDescent="0.25">
      <c r="A142" s="115" t="s">
        <v>530</v>
      </c>
      <c r="B142" s="115" t="s">
        <v>199</v>
      </c>
      <c r="C142" s="107">
        <v>7046619</v>
      </c>
      <c r="D142" s="107">
        <v>0</v>
      </c>
      <c r="E142" s="107">
        <v>0</v>
      </c>
      <c r="F142" s="107">
        <v>7046619</v>
      </c>
    </row>
    <row r="143" spans="1:6" x14ac:dyDescent="0.25">
      <c r="A143" s="115" t="s">
        <v>531</v>
      </c>
      <c r="B143" s="115" t="s">
        <v>199</v>
      </c>
      <c r="C143" s="107">
        <v>7046619</v>
      </c>
      <c r="D143" s="107">
        <v>0</v>
      </c>
      <c r="E143" s="107">
        <v>0</v>
      </c>
      <c r="F143" s="107">
        <v>7046619</v>
      </c>
    </row>
    <row r="144" spans="1:6" x14ac:dyDescent="0.25">
      <c r="A144" s="115" t="s">
        <v>532</v>
      </c>
      <c r="B144" s="115" t="s">
        <v>212</v>
      </c>
      <c r="C144" s="107">
        <v>60136472</v>
      </c>
      <c r="D144" s="107">
        <v>0</v>
      </c>
      <c r="E144" s="107">
        <v>0</v>
      </c>
      <c r="F144" s="107">
        <v>60136472</v>
      </c>
    </row>
    <row r="145" spans="1:6" x14ac:dyDescent="0.25">
      <c r="A145" s="115" t="s">
        <v>533</v>
      </c>
      <c r="B145" s="115" t="s">
        <v>212</v>
      </c>
      <c r="C145" s="107">
        <v>60136472</v>
      </c>
      <c r="D145" s="107">
        <v>0</v>
      </c>
      <c r="E145" s="107">
        <v>0</v>
      </c>
      <c r="F145" s="107">
        <v>60136472</v>
      </c>
    </row>
    <row r="146" spans="1:6" x14ac:dyDescent="0.25">
      <c r="A146" s="115" t="s">
        <v>534</v>
      </c>
      <c r="B146" s="115" t="s">
        <v>535</v>
      </c>
      <c r="C146" s="107">
        <v>8736473</v>
      </c>
      <c r="D146" s="107">
        <v>0</v>
      </c>
      <c r="E146" s="107">
        <v>0</v>
      </c>
      <c r="F146" s="107">
        <v>8736473</v>
      </c>
    </row>
    <row r="147" spans="1:6" x14ac:dyDescent="0.25">
      <c r="A147" s="115" t="s">
        <v>536</v>
      </c>
      <c r="B147" s="115" t="s">
        <v>214</v>
      </c>
      <c r="C147" s="107">
        <v>1540000</v>
      </c>
      <c r="D147" s="107">
        <v>0</v>
      </c>
      <c r="E147" s="107">
        <v>0</v>
      </c>
      <c r="F147" s="107">
        <v>1540000</v>
      </c>
    </row>
    <row r="148" spans="1:6" x14ac:dyDescent="0.25">
      <c r="A148" s="115" t="s">
        <v>537</v>
      </c>
      <c r="B148" s="115" t="s">
        <v>214</v>
      </c>
      <c r="C148" s="107">
        <v>1540000</v>
      </c>
      <c r="D148" s="107">
        <v>0</v>
      </c>
      <c r="E148" s="107">
        <v>0</v>
      </c>
      <c r="F148" s="107">
        <v>1540000</v>
      </c>
    </row>
    <row r="149" spans="1:6" x14ac:dyDescent="0.25">
      <c r="A149" s="115" t="s">
        <v>538</v>
      </c>
      <c r="B149" s="115" t="s">
        <v>502</v>
      </c>
      <c r="C149" s="107">
        <v>7196473</v>
      </c>
      <c r="D149" s="107">
        <v>0</v>
      </c>
      <c r="E149" s="107">
        <v>0</v>
      </c>
      <c r="F149" s="107">
        <v>7196473</v>
      </c>
    </row>
    <row r="150" spans="1:6" x14ac:dyDescent="0.25">
      <c r="A150" s="115" t="s">
        <v>539</v>
      </c>
      <c r="B150" s="115" t="s">
        <v>502</v>
      </c>
      <c r="C150" s="107">
        <v>7196473</v>
      </c>
      <c r="D150" s="107">
        <v>0</v>
      </c>
      <c r="E150" s="107">
        <v>0</v>
      </c>
      <c r="F150" s="107">
        <v>7196473</v>
      </c>
    </row>
    <row r="151" spans="1:6" x14ac:dyDescent="0.25">
      <c r="A151" s="115" t="s">
        <v>540</v>
      </c>
      <c r="B151" s="115" t="s">
        <v>541</v>
      </c>
      <c r="C151" s="107">
        <v>413116254.17000002</v>
      </c>
      <c r="D151" s="107">
        <v>541450</v>
      </c>
      <c r="E151" s="107">
        <v>9864205</v>
      </c>
      <c r="F151" s="107">
        <v>403793499.17000002</v>
      </c>
    </row>
    <row r="152" spans="1:6" x14ac:dyDescent="0.25">
      <c r="A152" s="115" t="s">
        <v>542</v>
      </c>
      <c r="B152" s="115" t="s">
        <v>201</v>
      </c>
      <c r="C152" s="107">
        <v>264194920.78</v>
      </c>
      <c r="D152" s="107">
        <v>541450</v>
      </c>
      <c r="E152" s="107">
        <v>9864205</v>
      </c>
      <c r="F152" s="107">
        <v>254872165.78</v>
      </c>
    </row>
    <row r="153" spans="1:6" x14ac:dyDescent="0.25">
      <c r="A153" s="115" t="s">
        <v>543</v>
      </c>
      <c r="B153" s="115" t="s">
        <v>201</v>
      </c>
      <c r="C153" s="107">
        <v>264194920.78</v>
      </c>
      <c r="D153" s="107">
        <v>541450</v>
      </c>
      <c r="E153" s="107">
        <v>9864205</v>
      </c>
      <c r="F153" s="107">
        <v>254872165.78</v>
      </c>
    </row>
    <row r="154" spans="1:6" x14ac:dyDescent="0.25">
      <c r="A154" s="115" t="s">
        <v>544</v>
      </c>
      <c r="B154" s="115" t="s">
        <v>202</v>
      </c>
      <c r="C154" s="107">
        <v>148921333.38999999</v>
      </c>
      <c r="D154" s="107">
        <v>0</v>
      </c>
      <c r="E154" s="107">
        <v>0</v>
      </c>
      <c r="F154" s="107">
        <v>148921333.38999999</v>
      </c>
    </row>
    <row r="155" spans="1:6" x14ac:dyDescent="0.25">
      <c r="A155" s="115" t="s">
        <v>545</v>
      </c>
      <c r="B155" s="115" t="s">
        <v>202</v>
      </c>
      <c r="C155" s="107">
        <v>148921333.38999999</v>
      </c>
      <c r="D155" s="107">
        <v>0</v>
      </c>
      <c r="E155" s="107">
        <v>0</v>
      </c>
      <c r="F155" s="107">
        <v>148921333.38999999</v>
      </c>
    </row>
    <row r="156" spans="1:6" x14ac:dyDescent="0.25">
      <c r="A156" s="115" t="s">
        <v>546</v>
      </c>
      <c r="B156" s="115" t="s">
        <v>547</v>
      </c>
      <c r="C156" s="107">
        <v>1547029883.96</v>
      </c>
      <c r="D156" s="107">
        <v>5781405</v>
      </c>
      <c r="E156" s="107">
        <v>2792313</v>
      </c>
      <c r="F156" s="107">
        <v>1550018975.96</v>
      </c>
    </row>
    <row r="157" spans="1:6" x14ac:dyDescent="0.25">
      <c r="A157" s="115" t="s">
        <v>548</v>
      </c>
      <c r="B157" s="115" t="s">
        <v>204</v>
      </c>
      <c r="C157" s="107">
        <v>241704868.80000001</v>
      </c>
      <c r="D157" s="107">
        <v>0</v>
      </c>
      <c r="E157" s="107">
        <v>0</v>
      </c>
      <c r="F157" s="107">
        <v>241704868.80000001</v>
      </c>
    </row>
    <row r="158" spans="1:6" x14ac:dyDescent="0.25">
      <c r="A158" s="115" t="s">
        <v>549</v>
      </c>
      <c r="B158" s="115" t="s">
        <v>204</v>
      </c>
      <c r="C158" s="107">
        <v>241704868.80000001</v>
      </c>
      <c r="D158" s="107">
        <v>0</v>
      </c>
      <c r="E158" s="107">
        <v>0</v>
      </c>
      <c r="F158" s="107">
        <v>241704868.80000001</v>
      </c>
    </row>
    <row r="159" spans="1:6" x14ac:dyDescent="0.25">
      <c r="A159" s="115" t="s">
        <v>550</v>
      </c>
      <c r="B159" s="115" t="s">
        <v>205</v>
      </c>
      <c r="C159" s="107">
        <v>1305325015.1600001</v>
      </c>
      <c r="D159" s="107">
        <v>5781405</v>
      </c>
      <c r="E159" s="107">
        <v>2792313</v>
      </c>
      <c r="F159" s="107">
        <v>1308314107.1600001</v>
      </c>
    </row>
    <row r="160" spans="1:6" x14ac:dyDescent="0.25">
      <c r="A160" s="115" t="s">
        <v>551</v>
      </c>
      <c r="B160" s="115" t="s">
        <v>205</v>
      </c>
      <c r="C160" s="107">
        <v>1305325015.1600001</v>
      </c>
      <c r="D160" s="107">
        <v>5781405</v>
      </c>
      <c r="E160" s="107">
        <v>2792313</v>
      </c>
      <c r="F160" s="107">
        <v>1308314107.1600001</v>
      </c>
    </row>
    <row r="161" spans="1:6" x14ac:dyDescent="0.25">
      <c r="A161" s="115" t="s">
        <v>552</v>
      </c>
      <c r="B161" s="115" t="s">
        <v>553</v>
      </c>
      <c r="C161" s="107">
        <v>82000000</v>
      </c>
      <c r="D161" s="107">
        <v>0</v>
      </c>
      <c r="E161" s="107">
        <v>0</v>
      </c>
      <c r="F161" s="107">
        <v>82000000</v>
      </c>
    </row>
    <row r="162" spans="1:6" x14ac:dyDescent="0.25">
      <c r="A162" s="115" t="s">
        <v>554</v>
      </c>
      <c r="B162" s="115" t="s">
        <v>219</v>
      </c>
      <c r="C162" s="107">
        <v>82000000</v>
      </c>
      <c r="D162" s="107">
        <v>0</v>
      </c>
      <c r="E162" s="107">
        <v>0</v>
      </c>
      <c r="F162" s="107">
        <v>82000000</v>
      </c>
    </row>
    <row r="163" spans="1:6" x14ac:dyDescent="0.25">
      <c r="A163" s="115" t="s">
        <v>555</v>
      </c>
      <c r="B163" s="115" t="s">
        <v>219</v>
      </c>
      <c r="C163" s="107">
        <v>82000000</v>
      </c>
      <c r="D163" s="107">
        <v>0</v>
      </c>
      <c r="E163" s="107">
        <v>0</v>
      </c>
      <c r="F163" s="107">
        <v>82000000</v>
      </c>
    </row>
    <row r="164" spans="1:6" x14ac:dyDescent="0.25">
      <c r="A164" s="115" t="s">
        <v>556</v>
      </c>
      <c r="B164" s="115" t="s">
        <v>557</v>
      </c>
      <c r="C164" s="107">
        <v>0</v>
      </c>
      <c r="D164" s="107">
        <v>0</v>
      </c>
      <c r="E164" s="107">
        <v>0</v>
      </c>
      <c r="F164" s="107">
        <v>0</v>
      </c>
    </row>
    <row r="165" spans="1:6" x14ac:dyDescent="0.25">
      <c r="A165" s="115" t="s">
        <v>558</v>
      </c>
      <c r="B165" s="115" t="s">
        <v>557</v>
      </c>
      <c r="C165" s="107">
        <v>0</v>
      </c>
      <c r="D165" s="107">
        <v>0</v>
      </c>
      <c r="E165" s="107">
        <v>0</v>
      </c>
      <c r="F165" s="107">
        <v>0</v>
      </c>
    </row>
    <row r="166" spans="1:6" x14ac:dyDescent="0.25">
      <c r="A166" s="115" t="s">
        <v>559</v>
      </c>
      <c r="B166" s="115" t="s">
        <v>560</v>
      </c>
      <c r="C166" s="107">
        <v>1003911</v>
      </c>
      <c r="D166" s="107">
        <v>0</v>
      </c>
      <c r="E166" s="107">
        <v>0</v>
      </c>
      <c r="F166" s="107">
        <v>1003911</v>
      </c>
    </row>
    <row r="167" spans="1:6" x14ac:dyDescent="0.25">
      <c r="A167" s="115" t="s">
        <v>561</v>
      </c>
      <c r="B167" s="115" t="s">
        <v>221</v>
      </c>
      <c r="C167" s="107">
        <v>1003911</v>
      </c>
      <c r="D167" s="107">
        <v>0</v>
      </c>
      <c r="E167" s="107">
        <v>0</v>
      </c>
      <c r="F167" s="107">
        <v>1003911</v>
      </c>
    </row>
    <row r="168" spans="1:6" x14ac:dyDescent="0.25">
      <c r="A168" s="115" t="s">
        <v>562</v>
      </c>
      <c r="B168" s="115" t="s">
        <v>221</v>
      </c>
      <c r="C168" s="107">
        <v>1003911</v>
      </c>
      <c r="D168" s="107">
        <v>0</v>
      </c>
      <c r="E168" s="107">
        <v>0</v>
      </c>
      <c r="F168" s="107">
        <v>1003911</v>
      </c>
    </row>
    <row r="169" spans="1:6" x14ac:dyDescent="0.25">
      <c r="A169" s="115" t="s">
        <v>563</v>
      </c>
      <c r="B169" s="115" t="s">
        <v>564</v>
      </c>
      <c r="C169" s="107">
        <v>8383000</v>
      </c>
      <c r="D169" s="107">
        <v>0</v>
      </c>
      <c r="E169" s="107">
        <v>0</v>
      </c>
      <c r="F169" s="107">
        <v>8383000</v>
      </c>
    </row>
    <row r="170" spans="1:6" x14ac:dyDescent="0.25">
      <c r="A170" s="115" t="s">
        <v>565</v>
      </c>
      <c r="B170" s="115" t="s">
        <v>223</v>
      </c>
      <c r="C170" s="107">
        <v>8383000</v>
      </c>
      <c r="D170" s="107">
        <v>0</v>
      </c>
      <c r="E170" s="107">
        <v>0</v>
      </c>
      <c r="F170" s="107">
        <v>8383000</v>
      </c>
    </row>
    <row r="171" spans="1:6" x14ac:dyDescent="0.25">
      <c r="A171" s="115" t="s">
        <v>566</v>
      </c>
      <c r="B171" s="115" t="s">
        <v>223</v>
      </c>
      <c r="C171" s="107">
        <v>8383000</v>
      </c>
      <c r="D171" s="107">
        <v>0</v>
      </c>
      <c r="E171" s="107">
        <v>0</v>
      </c>
      <c r="F171" s="107">
        <v>8383000</v>
      </c>
    </row>
    <row r="172" spans="1:6" x14ac:dyDescent="0.25">
      <c r="A172" s="115" t="s">
        <v>567</v>
      </c>
      <c r="B172" s="115" t="s">
        <v>568</v>
      </c>
      <c r="C172" s="107">
        <v>-2938653297.1799998</v>
      </c>
      <c r="D172" s="107">
        <v>0</v>
      </c>
      <c r="E172" s="107">
        <v>23078569</v>
      </c>
      <c r="F172" s="107">
        <v>-2961731866.1799998</v>
      </c>
    </row>
    <row r="173" spans="1:6" x14ac:dyDescent="0.25">
      <c r="A173" s="115" t="s">
        <v>569</v>
      </c>
      <c r="B173" s="115" t="s">
        <v>63</v>
      </c>
      <c r="C173" s="107">
        <v>-444129207.49000001</v>
      </c>
      <c r="D173" s="107">
        <v>0</v>
      </c>
      <c r="E173" s="107">
        <v>1921669</v>
      </c>
      <c r="F173" s="107">
        <v>-446050876.49000001</v>
      </c>
    </row>
    <row r="174" spans="1:6" x14ac:dyDescent="0.25">
      <c r="A174" s="115" t="s">
        <v>570</v>
      </c>
      <c r="B174" s="115" t="s">
        <v>515</v>
      </c>
      <c r="C174" s="107">
        <v>-444129207.49000001</v>
      </c>
      <c r="D174" s="107">
        <v>0</v>
      </c>
      <c r="E174" s="107">
        <v>1921669</v>
      </c>
      <c r="F174" s="107">
        <v>-446050876.49000001</v>
      </c>
    </row>
    <row r="175" spans="1:6" x14ac:dyDescent="0.25">
      <c r="A175" s="115" t="s">
        <v>571</v>
      </c>
      <c r="B175" s="115" t="s">
        <v>64</v>
      </c>
      <c r="C175" s="107">
        <v>-11626895.560000001</v>
      </c>
      <c r="D175" s="107">
        <v>0</v>
      </c>
      <c r="E175" s="107">
        <v>211265</v>
      </c>
      <c r="F175" s="107">
        <v>-11838160.560000001</v>
      </c>
    </row>
    <row r="176" spans="1:6" x14ac:dyDescent="0.25">
      <c r="A176" s="115" t="s">
        <v>572</v>
      </c>
      <c r="B176" s="115" t="s">
        <v>209</v>
      </c>
      <c r="C176" s="107">
        <v>-11626895.560000001</v>
      </c>
      <c r="D176" s="107">
        <v>0</v>
      </c>
      <c r="E176" s="107">
        <v>211265</v>
      </c>
      <c r="F176" s="107">
        <v>-11838160.560000001</v>
      </c>
    </row>
    <row r="177" spans="1:6" x14ac:dyDescent="0.25">
      <c r="A177" s="115" t="s">
        <v>573</v>
      </c>
      <c r="B177" s="115" t="s">
        <v>65</v>
      </c>
      <c r="C177" s="107">
        <v>-772490558.27999997</v>
      </c>
      <c r="D177" s="107">
        <v>0</v>
      </c>
      <c r="E177" s="107">
        <v>8586503</v>
      </c>
      <c r="F177" s="107">
        <v>-781077061.27999997</v>
      </c>
    </row>
    <row r="178" spans="1:6" x14ac:dyDescent="0.25">
      <c r="A178" s="115" t="s">
        <v>574</v>
      </c>
      <c r="B178" s="115" t="s">
        <v>197</v>
      </c>
      <c r="C178" s="107">
        <v>-716125969.99000001</v>
      </c>
      <c r="D178" s="107">
        <v>0</v>
      </c>
      <c r="E178" s="107">
        <v>8182500</v>
      </c>
      <c r="F178" s="107">
        <v>-724308469.99000001</v>
      </c>
    </row>
    <row r="179" spans="1:6" x14ac:dyDescent="0.25">
      <c r="A179" s="115" t="s">
        <v>575</v>
      </c>
      <c r="B179" s="115" t="s">
        <v>526</v>
      </c>
      <c r="C179" s="107">
        <v>0</v>
      </c>
      <c r="D179" s="107">
        <v>0</v>
      </c>
      <c r="E179" s="107">
        <v>0</v>
      </c>
      <c r="F179" s="107">
        <v>0</v>
      </c>
    </row>
    <row r="180" spans="1:6" x14ac:dyDescent="0.25">
      <c r="A180" s="115" t="s">
        <v>576</v>
      </c>
      <c r="B180" s="115" t="s">
        <v>198</v>
      </c>
      <c r="C180" s="107">
        <v>-30265403.800000001</v>
      </c>
      <c r="D180" s="107">
        <v>0</v>
      </c>
      <c r="E180" s="107">
        <v>216136</v>
      </c>
      <c r="F180" s="107">
        <v>-30481539.800000001</v>
      </c>
    </row>
    <row r="181" spans="1:6" x14ac:dyDescent="0.25">
      <c r="A181" s="115" t="s">
        <v>577</v>
      </c>
      <c r="B181" s="115" t="s">
        <v>199</v>
      </c>
      <c r="C181" s="107">
        <v>-3646797.49</v>
      </c>
      <c r="D181" s="107">
        <v>0</v>
      </c>
      <c r="E181" s="107">
        <v>9388</v>
      </c>
      <c r="F181" s="107">
        <v>-3656185.49</v>
      </c>
    </row>
    <row r="182" spans="1:6" x14ac:dyDescent="0.25">
      <c r="A182" s="115" t="s">
        <v>578</v>
      </c>
      <c r="B182" s="115" t="s">
        <v>212</v>
      </c>
      <c r="C182" s="107">
        <v>-22452387</v>
      </c>
      <c r="D182" s="107">
        <v>0</v>
      </c>
      <c r="E182" s="107">
        <v>178479</v>
      </c>
      <c r="F182" s="107">
        <v>-22630866</v>
      </c>
    </row>
    <row r="183" spans="1:6" x14ac:dyDescent="0.25">
      <c r="A183" s="115" t="s">
        <v>579</v>
      </c>
      <c r="B183" s="115" t="s">
        <v>66</v>
      </c>
      <c r="C183" s="107">
        <v>-11401690.300000001</v>
      </c>
      <c r="D183" s="107">
        <v>0</v>
      </c>
      <c r="E183" s="107">
        <v>0</v>
      </c>
      <c r="F183" s="107">
        <v>-11401690.300000001</v>
      </c>
    </row>
    <row r="184" spans="1:6" x14ac:dyDescent="0.25">
      <c r="A184" s="115" t="s">
        <v>580</v>
      </c>
      <c r="B184" s="115" t="s">
        <v>214</v>
      </c>
      <c r="C184" s="107">
        <v>-959792</v>
      </c>
      <c r="D184" s="107">
        <v>0</v>
      </c>
      <c r="E184" s="107">
        <v>0</v>
      </c>
      <c r="F184" s="107">
        <v>-959792</v>
      </c>
    </row>
    <row r="185" spans="1:6" x14ac:dyDescent="0.25">
      <c r="A185" s="115" t="s">
        <v>581</v>
      </c>
      <c r="B185" s="115" t="s">
        <v>502</v>
      </c>
      <c r="C185" s="107">
        <v>-10441898.300000001</v>
      </c>
      <c r="D185" s="107">
        <v>0</v>
      </c>
      <c r="E185" s="107">
        <v>0</v>
      </c>
      <c r="F185" s="107">
        <v>-10441898.300000001</v>
      </c>
    </row>
    <row r="186" spans="1:6" x14ac:dyDescent="0.25">
      <c r="A186" s="115" t="s">
        <v>582</v>
      </c>
      <c r="B186" s="115" t="s">
        <v>67</v>
      </c>
      <c r="C186" s="107">
        <v>-251673552.22999999</v>
      </c>
      <c r="D186" s="107">
        <v>0</v>
      </c>
      <c r="E186" s="107">
        <v>2496314</v>
      </c>
      <c r="F186" s="107">
        <v>-254169866.22999999</v>
      </c>
    </row>
    <row r="187" spans="1:6" x14ac:dyDescent="0.25">
      <c r="A187" s="115" t="s">
        <v>583</v>
      </c>
      <c r="B187" s="115" t="s">
        <v>201</v>
      </c>
      <c r="C187" s="107">
        <v>-160731154.56999999</v>
      </c>
      <c r="D187" s="107">
        <v>0</v>
      </c>
      <c r="E187" s="107">
        <v>1954700</v>
      </c>
      <c r="F187" s="107">
        <v>-162685854.56999999</v>
      </c>
    </row>
    <row r="188" spans="1:6" x14ac:dyDescent="0.25">
      <c r="A188" s="115" t="s">
        <v>584</v>
      </c>
      <c r="B188" s="115" t="s">
        <v>202</v>
      </c>
      <c r="C188" s="107">
        <v>-90942397.659999996</v>
      </c>
      <c r="D188" s="107">
        <v>0</v>
      </c>
      <c r="E188" s="107">
        <v>541614</v>
      </c>
      <c r="F188" s="107">
        <v>-91484011.659999996</v>
      </c>
    </row>
    <row r="189" spans="1:6" x14ac:dyDescent="0.25">
      <c r="A189" s="115" t="s">
        <v>585</v>
      </c>
      <c r="B189" s="115" t="s">
        <v>194</v>
      </c>
      <c r="C189" s="107">
        <v>-1356749326.6199999</v>
      </c>
      <c r="D189" s="107">
        <v>0</v>
      </c>
      <c r="E189" s="107">
        <v>9778902</v>
      </c>
      <c r="F189" s="107">
        <v>-1366528228.6199999</v>
      </c>
    </row>
    <row r="190" spans="1:6" x14ac:dyDescent="0.25">
      <c r="A190" s="115" t="s">
        <v>586</v>
      </c>
      <c r="B190" s="115" t="s">
        <v>204</v>
      </c>
      <c r="C190" s="107">
        <v>-312483013.42000002</v>
      </c>
      <c r="D190" s="107">
        <v>0</v>
      </c>
      <c r="E190" s="107">
        <v>2833192</v>
      </c>
      <c r="F190" s="107">
        <v>-315316205.42000002</v>
      </c>
    </row>
    <row r="191" spans="1:6" x14ac:dyDescent="0.25">
      <c r="A191" s="115" t="s">
        <v>587</v>
      </c>
      <c r="B191" s="115" t="s">
        <v>205</v>
      </c>
      <c r="C191" s="107">
        <v>-1044266313.2</v>
      </c>
      <c r="D191" s="107">
        <v>0</v>
      </c>
      <c r="E191" s="107">
        <v>6945710</v>
      </c>
      <c r="F191" s="107">
        <v>-1051212023.2</v>
      </c>
    </row>
    <row r="192" spans="1:6" x14ac:dyDescent="0.25">
      <c r="A192" s="115" t="s">
        <v>588</v>
      </c>
      <c r="B192" s="115" t="s">
        <v>69</v>
      </c>
      <c r="C192" s="107">
        <v>-82253477.700000003</v>
      </c>
      <c r="D192" s="107">
        <v>0</v>
      </c>
      <c r="E192" s="107">
        <v>42249</v>
      </c>
      <c r="F192" s="107">
        <v>-82295726.700000003</v>
      </c>
    </row>
    <row r="193" spans="1:7" x14ac:dyDescent="0.25">
      <c r="A193" s="115" t="s">
        <v>589</v>
      </c>
      <c r="B193" s="115" t="s">
        <v>219</v>
      </c>
      <c r="C193" s="107">
        <v>-82253477.700000003</v>
      </c>
      <c r="D193" s="107">
        <v>0</v>
      </c>
      <c r="E193" s="107">
        <v>42249</v>
      </c>
      <c r="F193" s="107">
        <v>-82295726.700000003</v>
      </c>
    </row>
    <row r="194" spans="1:7" x14ac:dyDescent="0.25">
      <c r="A194" s="115" t="s">
        <v>590</v>
      </c>
      <c r="B194" s="115" t="s">
        <v>70</v>
      </c>
      <c r="C194" s="107">
        <v>-1003911</v>
      </c>
      <c r="D194" s="107">
        <v>0</v>
      </c>
      <c r="E194" s="107">
        <v>0</v>
      </c>
      <c r="F194" s="107">
        <v>-1003911</v>
      </c>
    </row>
    <row r="195" spans="1:7" x14ac:dyDescent="0.25">
      <c r="A195" s="115" t="s">
        <v>591</v>
      </c>
      <c r="B195" s="115" t="s">
        <v>221</v>
      </c>
      <c r="C195" s="107">
        <v>-1003911</v>
      </c>
      <c r="D195" s="107">
        <v>0</v>
      </c>
      <c r="E195" s="107">
        <v>0</v>
      </c>
      <c r="F195" s="107">
        <v>-1003911</v>
      </c>
    </row>
    <row r="196" spans="1:7" x14ac:dyDescent="0.25">
      <c r="A196" s="115" t="s">
        <v>592</v>
      </c>
      <c r="B196" s="115" t="s">
        <v>71</v>
      </c>
      <c r="C196" s="107">
        <v>-7324678</v>
      </c>
      <c r="D196" s="107">
        <v>0</v>
      </c>
      <c r="E196" s="107">
        <v>41667</v>
      </c>
      <c r="F196" s="107">
        <v>-7366345</v>
      </c>
    </row>
    <row r="197" spans="1:7" x14ac:dyDescent="0.25">
      <c r="A197" s="115" t="s">
        <v>593</v>
      </c>
      <c r="B197" s="115" t="s">
        <v>223</v>
      </c>
      <c r="C197" s="107">
        <v>-7324678</v>
      </c>
      <c r="D197" s="107">
        <v>0</v>
      </c>
      <c r="E197" s="107">
        <v>41667</v>
      </c>
      <c r="F197" s="107">
        <v>-7366345</v>
      </c>
    </row>
    <row r="198" spans="1:7" s="117" customFormat="1" x14ac:dyDescent="0.25">
      <c r="A198" s="115" t="s">
        <v>594</v>
      </c>
      <c r="B198" s="115" t="s">
        <v>229</v>
      </c>
      <c r="C198" s="107">
        <v>955793492.00999999</v>
      </c>
      <c r="D198" s="107">
        <v>15519759</v>
      </c>
      <c r="E198" s="107">
        <v>52915682.880000003</v>
      </c>
      <c r="F198" s="107">
        <v>918397568.13</v>
      </c>
    </row>
    <row r="199" spans="1:7" s="117" customFormat="1" x14ac:dyDescent="0.25">
      <c r="A199" s="115" t="s">
        <v>595</v>
      </c>
      <c r="B199" s="115" t="s">
        <v>596</v>
      </c>
      <c r="C199" s="107">
        <v>9292247</v>
      </c>
      <c r="D199" s="107">
        <v>0</v>
      </c>
      <c r="E199" s="107">
        <v>0</v>
      </c>
      <c r="F199" s="107">
        <v>9292247</v>
      </c>
    </row>
    <row r="200" spans="1:7" x14ac:dyDescent="0.25">
      <c r="A200" s="115" t="s">
        <v>597</v>
      </c>
      <c r="B200" s="115" t="s">
        <v>598</v>
      </c>
      <c r="C200" s="107">
        <v>9292247</v>
      </c>
      <c r="D200" s="107">
        <v>0</v>
      </c>
      <c r="E200" s="107">
        <v>0</v>
      </c>
      <c r="F200" s="107">
        <v>9292247</v>
      </c>
    </row>
    <row r="201" spans="1:7" x14ac:dyDescent="0.25">
      <c r="A201" s="115" t="s">
        <v>599</v>
      </c>
      <c r="B201" s="115" t="s">
        <v>598</v>
      </c>
      <c r="C201" s="107">
        <v>9292247</v>
      </c>
      <c r="D201" s="107">
        <v>0</v>
      </c>
      <c r="E201" s="107">
        <v>0</v>
      </c>
      <c r="F201" s="107">
        <v>9292247</v>
      </c>
    </row>
    <row r="202" spans="1:7" s="117" customFormat="1" x14ac:dyDescent="0.25">
      <c r="A202" s="115" t="s">
        <v>600</v>
      </c>
      <c r="B202" s="115" t="s">
        <v>601</v>
      </c>
      <c r="C202" s="107">
        <v>3112698</v>
      </c>
      <c r="D202" s="107">
        <v>14760459</v>
      </c>
      <c r="E202" s="107">
        <v>9065131</v>
      </c>
      <c r="F202" s="107">
        <v>8808026</v>
      </c>
      <c r="G202" s="119">
        <f>+F207+F202+F199</f>
        <v>449890766.69</v>
      </c>
    </row>
    <row r="203" spans="1:7" x14ac:dyDescent="0.25">
      <c r="A203" s="115" t="s">
        <v>602</v>
      </c>
      <c r="B203" s="115" t="s">
        <v>603</v>
      </c>
      <c r="C203" s="107">
        <v>1912698</v>
      </c>
      <c r="D203" s="107">
        <v>14760459</v>
      </c>
      <c r="E203" s="107">
        <v>9065131</v>
      </c>
      <c r="F203" s="107">
        <v>7608026</v>
      </c>
    </row>
    <row r="204" spans="1:7" x14ac:dyDescent="0.25">
      <c r="A204" s="115" t="s">
        <v>604</v>
      </c>
      <c r="B204" s="115" t="s">
        <v>603</v>
      </c>
      <c r="C204" s="107">
        <v>1912698</v>
      </c>
      <c r="D204" s="107">
        <v>14760459</v>
      </c>
      <c r="E204" s="107">
        <v>9065131</v>
      </c>
      <c r="F204" s="107">
        <v>7608026</v>
      </c>
    </row>
    <row r="205" spans="1:7" x14ac:dyDescent="0.25">
      <c r="A205" s="115" t="s">
        <v>605</v>
      </c>
      <c r="B205" s="115" t="s">
        <v>606</v>
      </c>
      <c r="C205" s="107">
        <v>1200000</v>
      </c>
      <c r="D205" s="107">
        <v>0</v>
      </c>
      <c r="E205" s="107">
        <v>0</v>
      </c>
      <c r="F205" s="107">
        <v>1200000</v>
      </c>
    </row>
    <row r="206" spans="1:7" x14ac:dyDescent="0.25">
      <c r="A206" s="115" t="s">
        <v>607</v>
      </c>
      <c r="B206" s="115" t="s">
        <v>608</v>
      </c>
      <c r="C206" s="107">
        <v>1200000</v>
      </c>
      <c r="D206" s="107">
        <v>0</v>
      </c>
      <c r="E206" s="107">
        <v>0</v>
      </c>
      <c r="F206" s="107">
        <v>1200000</v>
      </c>
    </row>
    <row r="207" spans="1:7" s="117" customFormat="1" x14ac:dyDescent="0.25">
      <c r="A207" s="115" t="s">
        <v>609</v>
      </c>
      <c r="B207" s="115" t="s">
        <v>610</v>
      </c>
      <c r="C207" s="107">
        <v>466507601.56999999</v>
      </c>
      <c r="D207" s="107">
        <v>759300</v>
      </c>
      <c r="E207" s="107">
        <v>35476407.880000003</v>
      </c>
      <c r="F207" s="107">
        <v>431790493.69</v>
      </c>
    </row>
    <row r="208" spans="1:7" x14ac:dyDescent="0.25">
      <c r="A208" s="115" t="s">
        <v>611</v>
      </c>
      <c r="B208" s="115" t="s">
        <v>612</v>
      </c>
      <c r="C208" s="107">
        <v>466507601.56999999</v>
      </c>
      <c r="D208" s="107">
        <v>759300</v>
      </c>
      <c r="E208" s="107">
        <v>35476407.880000003</v>
      </c>
      <c r="F208" s="107">
        <v>431790493.69</v>
      </c>
    </row>
    <row r="209" spans="1:6" x14ac:dyDescent="0.25">
      <c r="A209" s="115" t="s">
        <v>613</v>
      </c>
      <c r="B209" s="115" t="s">
        <v>614</v>
      </c>
      <c r="C209" s="107">
        <v>466507601.56999999</v>
      </c>
      <c r="D209" s="107">
        <v>759300</v>
      </c>
      <c r="E209" s="107">
        <v>35476407.880000003</v>
      </c>
      <c r="F209" s="107">
        <v>431790493.69</v>
      </c>
    </row>
    <row r="210" spans="1:6" x14ac:dyDescent="0.25">
      <c r="A210" s="115" t="s">
        <v>615</v>
      </c>
      <c r="B210" s="115" t="s">
        <v>616</v>
      </c>
      <c r="C210" s="107">
        <v>1153561849.21</v>
      </c>
      <c r="D210" s="107">
        <v>0</v>
      </c>
      <c r="E210" s="107">
        <v>0</v>
      </c>
      <c r="F210" s="107">
        <v>1153561849.21</v>
      </c>
    </row>
    <row r="211" spans="1:6" x14ac:dyDescent="0.25">
      <c r="A211" s="115" t="s">
        <v>617</v>
      </c>
      <c r="B211" s="115" t="s">
        <v>233</v>
      </c>
      <c r="C211" s="107">
        <v>715705238</v>
      </c>
      <c r="D211" s="107">
        <v>0</v>
      </c>
      <c r="E211" s="107">
        <v>0</v>
      </c>
      <c r="F211" s="107">
        <v>715705238</v>
      </c>
    </row>
    <row r="212" spans="1:6" x14ac:dyDescent="0.25">
      <c r="A212" s="115" t="s">
        <v>618</v>
      </c>
      <c r="B212" s="115" t="s">
        <v>233</v>
      </c>
      <c r="C212" s="107">
        <v>715705238</v>
      </c>
      <c r="D212" s="107">
        <v>0</v>
      </c>
      <c r="E212" s="107">
        <v>0</v>
      </c>
      <c r="F212" s="107">
        <v>715705238</v>
      </c>
    </row>
    <row r="213" spans="1:6" x14ac:dyDescent="0.25">
      <c r="A213" s="115" t="s">
        <v>619</v>
      </c>
      <c r="B213" s="115" t="s">
        <v>234</v>
      </c>
      <c r="C213" s="107">
        <v>422061611.20999998</v>
      </c>
      <c r="D213" s="107">
        <v>0</v>
      </c>
      <c r="E213" s="107">
        <v>0</v>
      </c>
      <c r="F213" s="107">
        <v>422061611.20999998</v>
      </c>
    </row>
    <row r="214" spans="1:6" x14ac:dyDescent="0.25">
      <c r="A214" s="115" t="s">
        <v>620</v>
      </c>
      <c r="B214" s="115" t="s">
        <v>234</v>
      </c>
      <c r="C214" s="107">
        <v>422061611.20999998</v>
      </c>
      <c r="D214" s="107">
        <v>0</v>
      </c>
      <c r="E214" s="107">
        <v>0</v>
      </c>
      <c r="F214" s="107">
        <v>422061611.20999998</v>
      </c>
    </row>
    <row r="215" spans="1:6" x14ac:dyDescent="0.25">
      <c r="A215" s="115" t="s">
        <v>621</v>
      </c>
      <c r="B215" s="115" t="s">
        <v>235</v>
      </c>
      <c r="C215" s="107">
        <v>15795000</v>
      </c>
      <c r="D215" s="107">
        <v>0</v>
      </c>
      <c r="E215" s="107">
        <v>0</v>
      </c>
      <c r="F215" s="107">
        <v>15795000</v>
      </c>
    </row>
    <row r="216" spans="1:6" x14ac:dyDescent="0.25">
      <c r="A216" s="115" t="s">
        <v>622</v>
      </c>
      <c r="B216" s="115" t="s">
        <v>235</v>
      </c>
      <c r="C216" s="107">
        <v>15795000</v>
      </c>
      <c r="D216" s="107">
        <v>0</v>
      </c>
      <c r="E216" s="107">
        <v>0</v>
      </c>
      <c r="F216" s="107">
        <v>15795000</v>
      </c>
    </row>
    <row r="217" spans="1:6" x14ac:dyDescent="0.25">
      <c r="A217" s="115" t="s">
        <v>623</v>
      </c>
      <c r="B217" s="115" t="s">
        <v>624</v>
      </c>
      <c r="C217" s="107">
        <v>-676680903.76999998</v>
      </c>
      <c r="D217" s="107">
        <v>0</v>
      </c>
      <c r="E217" s="107">
        <v>8374144</v>
      </c>
      <c r="F217" s="107">
        <v>-685055047.76999998</v>
      </c>
    </row>
    <row r="218" spans="1:6" x14ac:dyDescent="0.25">
      <c r="A218" s="115" t="s">
        <v>625</v>
      </c>
      <c r="B218" s="115" t="s">
        <v>233</v>
      </c>
      <c r="C218" s="107">
        <v>-343143009.85000002</v>
      </c>
      <c r="D218" s="107">
        <v>0</v>
      </c>
      <c r="E218" s="107">
        <v>0</v>
      </c>
      <c r="F218" s="107">
        <v>-343143009.85000002</v>
      </c>
    </row>
    <row r="219" spans="1:6" x14ac:dyDescent="0.25">
      <c r="A219" s="115" t="s">
        <v>626</v>
      </c>
      <c r="B219" s="115" t="s">
        <v>233</v>
      </c>
      <c r="C219" s="107">
        <v>-343143009.85000002</v>
      </c>
      <c r="D219" s="107">
        <v>0</v>
      </c>
      <c r="E219" s="107">
        <v>0</v>
      </c>
      <c r="F219" s="107">
        <v>-343143009.85000002</v>
      </c>
    </row>
    <row r="220" spans="1:6" x14ac:dyDescent="0.25">
      <c r="A220" s="115" t="s">
        <v>627</v>
      </c>
      <c r="B220" s="115" t="s">
        <v>234</v>
      </c>
      <c r="C220" s="107">
        <v>-327886631.92000002</v>
      </c>
      <c r="D220" s="107">
        <v>0</v>
      </c>
      <c r="E220" s="107">
        <v>8127477</v>
      </c>
      <c r="F220" s="107">
        <v>-336014108.92000002</v>
      </c>
    </row>
    <row r="221" spans="1:6" x14ac:dyDescent="0.25">
      <c r="A221" s="115" t="s">
        <v>628</v>
      </c>
      <c r="B221" s="115" t="s">
        <v>234</v>
      </c>
      <c r="C221" s="107">
        <v>-327886631.92000002</v>
      </c>
      <c r="D221" s="107">
        <v>0</v>
      </c>
      <c r="E221" s="107">
        <v>8127477</v>
      </c>
      <c r="F221" s="107">
        <v>-336014108.92000002</v>
      </c>
    </row>
    <row r="222" spans="1:6" x14ac:dyDescent="0.25">
      <c r="A222" s="115" t="s">
        <v>629</v>
      </c>
      <c r="B222" s="115" t="s">
        <v>235</v>
      </c>
      <c r="C222" s="107">
        <v>-5651262</v>
      </c>
      <c r="D222" s="107">
        <v>0</v>
      </c>
      <c r="E222" s="107">
        <v>246667</v>
      </c>
      <c r="F222" s="107">
        <v>-5897929</v>
      </c>
    </row>
    <row r="223" spans="1:6" x14ac:dyDescent="0.25">
      <c r="A223" s="115" t="s">
        <v>630</v>
      </c>
      <c r="B223" s="115" t="s">
        <v>235</v>
      </c>
      <c r="C223" s="107">
        <v>-5651262</v>
      </c>
      <c r="D223" s="107">
        <v>0</v>
      </c>
      <c r="E223" s="107">
        <v>246667</v>
      </c>
      <c r="F223" s="107">
        <v>-5897929</v>
      </c>
    </row>
    <row r="224" spans="1:6" x14ac:dyDescent="0.25">
      <c r="A224" s="115" t="s">
        <v>631</v>
      </c>
      <c r="B224" s="115" t="s">
        <v>632</v>
      </c>
      <c r="C224" s="107">
        <v>1227441900.8299999</v>
      </c>
      <c r="D224" s="107">
        <v>1407325755.72</v>
      </c>
      <c r="E224" s="107">
        <v>1265430859.51</v>
      </c>
      <c r="F224" s="107">
        <v>1085547004.6199999</v>
      </c>
    </row>
    <row r="225" spans="1:6" s="117" customFormat="1" x14ac:dyDescent="0.25">
      <c r="A225" s="116" t="s">
        <v>633</v>
      </c>
      <c r="B225" s="116" t="s">
        <v>236</v>
      </c>
      <c r="C225" s="108">
        <v>120418761.92</v>
      </c>
      <c r="D225" s="108">
        <v>398724413.72000003</v>
      </c>
      <c r="E225" s="108">
        <v>893545072.50999999</v>
      </c>
      <c r="F225" s="108">
        <v>615239420.71000004</v>
      </c>
    </row>
    <row r="226" spans="1:6" x14ac:dyDescent="0.25">
      <c r="A226" s="115" t="s">
        <v>634</v>
      </c>
      <c r="B226" s="115" t="s">
        <v>635</v>
      </c>
      <c r="C226" s="107">
        <v>2342659.17</v>
      </c>
      <c r="D226" s="107">
        <v>125031951.79000001</v>
      </c>
      <c r="E226" s="107">
        <v>125393768.79000001</v>
      </c>
      <c r="F226" s="107">
        <v>2704476.17</v>
      </c>
    </row>
    <row r="227" spans="1:6" x14ac:dyDescent="0.25">
      <c r="A227" s="115" t="s">
        <v>636</v>
      </c>
      <c r="B227" s="115" t="s">
        <v>637</v>
      </c>
      <c r="C227" s="107">
        <v>64304.17</v>
      </c>
      <c r="D227" s="107">
        <v>24870458</v>
      </c>
      <c r="E227" s="107">
        <v>25284720</v>
      </c>
      <c r="F227" s="107">
        <v>478566.17</v>
      </c>
    </row>
    <row r="228" spans="1:6" x14ac:dyDescent="0.25">
      <c r="A228" s="115" t="s">
        <v>638</v>
      </c>
      <c r="B228" s="115" t="s">
        <v>637</v>
      </c>
      <c r="C228" s="107">
        <v>64304.17</v>
      </c>
      <c r="D228" s="107">
        <v>24870458</v>
      </c>
      <c r="E228" s="107">
        <v>25284720</v>
      </c>
      <c r="F228" s="107">
        <v>478566.17</v>
      </c>
    </row>
    <row r="229" spans="1:6" x14ac:dyDescent="0.25">
      <c r="A229" s="115" t="s">
        <v>639</v>
      </c>
      <c r="B229" s="115" t="s">
        <v>640</v>
      </c>
      <c r="C229" s="107">
        <v>2278355</v>
      </c>
      <c r="D229" s="107">
        <v>100161493.79000001</v>
      </c>
      <c r="E229" s="107">
        <v>100109048.79000001</v>
      </c>
      <c r="F229" s="107">
        <v>2225910</v>
      </c>
    </row>
    <row r="230" spans="1:6" x14ac:dyDescent="0.25">
      <c r="A230" s="115" t="s">
        <v>641</v>
      </c>
      <c r="B230" s="115" t="s">
        <v>642</v>
      </c>
      <c r="C230" s="107">
        <v>2278355</v>
      </c>
      <c r="D230" s="107">
        <v>100161493.79000001</v>
      </c>
      <c r="E230" s="107">
        <v>100109048.79000001</v>
      </c>
      <c r="F230" s="107">
        <v>2225910</v>
      </c>
    </row>
    <row r="231" spans="1:6" x14ac:dyDescent="0.25">
      <c r="A231" s="115" t="s">
        <v>643</v>
      </c>
      <c r="B231" s="115" t="s">
        <v>644</v>
      </c>
      <c r="C231" s="107">
        <v>3381616</v>
      </c>
      <c r="D231" s="107">
        <v>115116331</v>
      </c>
      <c r="E231" s="107">
        <v>640475251</v>
      </c>
      <c r="F231" s="107">
        <v>528740536</v>
      </c>
    </row>
    <row r="232" spans="1:6" x14ac:dyDescent="0.25">
      <c r="A232" s="115" t="s">
        <v>645</v>
      </c>
      <c r="B232" s="115" t="s">
        <v>238</v>
      </c>
      <c r="C232" s="107">
        <v>0</v>
      </c>
      <c r="D232" s="107">
        <v>0</v>
      </c>
      <c r="E232" s="107">
        <v>0</v>
      </c>
      <c r="F232" s="107">
        <v>0</v>
      </c>
    </row>
    <row r="233" spans="1:6" x14ac:dyDescent="0.25">
      <c r="A233" s="115" t="s">
        <v>646</v>
      </c>
      <c r="B233" s="115" t="s">
        <v>647</v>
      </c>
      <c r="C233" s="107">
        <v>0</v>
      </c>
      <c r="D233" s="107">
        <v>0</v>
      </c>
      <c r="E233" s="107">
        <v>0</v>
      </c>
      <c r="F233" s="107">
        <v>0</v>
      </c>
    </row>
    <row r="234" spans="1:6" x14ac:dyDescent="0.25">
      <c r="A234" s="115" t="s">
        <v>648</v>
      </c>
      <c r="B234" s="115" t="s">
        <v>649</v>
      </c>
      <c r="C234" s="107">
        <v>3381616</v>
      </c>
      <c r="D234" s="107">
        <v>115116331</v>
      </c>
      <c r="E234" s="107">
        <v>640475251</v>
      </c>
      <c r="F234" s="107">
        <v>528740536</v>
      </c>
    </row>
    <row r="235" spans="1:6" x14ac:dyDescent="0.25">
      <c r="A235" s="115" t="s">
        <v>650</v>
      </c>
      <c r="B235" s="115" t="s">
        <v>649</v>
      </c>
      <c r="C235" s="107">
        <v>3381616</v>
      </c>
      <c r="D235" s="107">
        <v>115116331</v>
      </c>
      <c r="E235" s="107">
        <v>640475251</v>
      </c>
      <c r="F235" s="107">
        <v>528740536</v>
      </c>
    </row>
    <row r="236" spans="1:6" x14ac:dyDescent="0.25">
      <c r="A236" s="115" t="s">
        <v>651</v>
      </c>
      <c r="B236" s="115" t="s">
        <v>240</v>
      </c>
      <c r="C236" s="107">
        <v>0</v>
      </c>
      <c r="D236" s="107">
        <v>0</v>
      </c>
      <c r="E236" s="107">
        <v>0</v>
      </c>
      <c r="F236" s="107">
        <v>0</v>
      </c>
    </row>
    <row r="237" spans="1:6" x14ac:dyDescent="0.25">
      <c r="A237" s="115" t="s">
        <v>652</v>
      </c>
      <c r="B237" s="115" t="s">
        <v>653</v>
      </c>
      <c r="C237" s="107">
        <v>0</v>
      </c>
      <c r="D237" s="107">
        <v>0</v>
      </c>
      <c r="E237" s="107">
        <v>0</v>
      </c>
      <c r="F237" s="107">
        <v>0</v>
      </c>
    </row>
    <row r="238" spans="1:6" x14ac:dyDescent="0.25">
      <c r="A238" s="115" t="s">
        <v>654</v>
      </c>
      <c r="B238" s="115" t="s">
        <v>655</v>
      </c>
      <c r="C238" s="107">
        <v>0</v>
      </c>
      <c r="D238" s="107">
        <v>0</v>
      </c>
      <c r="E238" s="107">
        <v>0</v>
      </c>
      <c r="F238" s="107">
        <v>0</v>
      </c>
    </row>
    <row r="239" spans="1:6" x14ac:dyDescent="0.25">
      <c r="A239" s="115" t="s">
        <v>656</v>
      </c>
      <c r="B239" s="115" t="s">
        <v>657</v>
      </c>
      <c r="C239" s="107">
        <v>0</v>
      </c>
      <c r="D239" s="107">
        <v>0</v>
      </c>
      <c r="E239" s="107">
        <v>0</v>
      </c>
      <c r="F239" s="107">
        <v>0</v>
      </c>
    </row>
    <row r="240" spans="1:6" x14ac:dyDescent="0.25">
      <c r="A240" s="115" t="s">
        <v>658</v>
      </c>
      <c r="B240" s="115" t="s">
        <v>657</v>
      </c>
      <c r="C240" s="107">
        <v>0</v>
      </c>
      <c r="D240" s="107">
        <v>0</v>
      </c>
      <c r="E240" s="107">
        <v>0</v>
      </c>
      <c r="F240" s="107">
        <v>0</v>
      </c>
    </row>
    <row r="241" spans="1:6" x14ac:dyDescent="0.25">
      <c r="A241" s="115" t="s">
        <v>659</v>
      </c>
      <c r="B241" s="115" t="s">
        <v>660</v>
      </c>
      <c r="C241" s="107">
        <v>86121441</v>
      </c>
      <c r="D241" s="107">
        <v>61590574</v>
      </c>
      <c r="E241" s="107">
        <v>62288994</v>
      </c>
      <c r="F241" s="107">
        <v>86819861</v>
      </c>
    </row>
    <row r="242" spans="1:6" x14ac:dyDescent="0.25">
      <c r="A242" s="115" t="s">
        <v>661</v>
      </c>
      <c r="B242" s="115" t="s">
        <v>662</v>
      </c>
      <c r="C242" s="107">
        <v>12308927</v>
      </c>
      <c r="D242" s="107">
        <v>12910705</v>
      </c>
      <c r="E242" s="107">
        <v>16024279</v>
      </c>
      <c r="F242" s="107">
        <v>15422501</v>
      </c>
    </row>
    <row r="243" spans="1:6" x14ac:dyDescent="0.25">
      <c r="A243" s="115" t="s">
        <v>663</v>
      </c>
      <c r="B243" s="115" t="s">
        <v>662</v>
      </c>
      <c r="C243" s="107">
        <v>12308927</v>
      </c>
      <c r="D243" s="107">
        <v>12910705</v>
      </c>
      <c r="E243" s="107">
        <v>16024279</v>
      </c>
      <c r="F243" s="107">
        <v>15422501</v>
      </c>
    </row>
    <row r="244" spans="1:6" x14ac:dyDescent="0.25">
      <c r="A244" s="115" t="s">
        <v>664</v>
      </c>
      <c r="B244" s="115" t="s">
        <v>243</v>
      </c>
      <c r="C244" s="107">
        <v>11428029</v>
      </c>
      <c r="D244" s="107">
        <v>12001609</v>
      </c>
      <c r="E244" s="107">
        <v>14613689</v>
      </c>
      <c r="F244" s="107">
        <v>14040109</v>
      </c>
    </row>
    <row r="245" spans="1:6" x14ac:dyDescent="0.25">
      <c r="A245" s="115" t="s">
        <v>665</v>
      </c>
      <c r="B245" s="115" t="s">
        <v>243</v>
      </c>
      <c r="C245" s="107">
        <v>11428029</v>
      </c>
      <c r="D245" s="107">
        <v>12001609</v>
      </c>
      <c r="E245" s="107">
        <v>14613689</v>
      </c>
      <c r="F245" s="107">
        <v>14040109</v>
      </c>
    </row>
    <row r="246" spans="1:6" x14ac:dyDescent="0.25">
      <c r="A246" s="115" t="s">
        <v>666</v>
      </c>
      <c r="B246" s="115" t="s">
        <v>667</v>
      </c>
      <c r="C246" s="107">
        <v>10525926</v>
      </c>
      <c r="D246" s="107">
        <v>22790806</v>
      </c>
      <c r="E246" s="107">
        <v>13599763</v>
      </c>
      <c r="F246" s="107">
        <v>1334883</v>
      </c>
    </row>
    <row r="247" spans="1:6" x14ac:dyDescent="0.25">
      <c r="A247" s="115" t="s">
        <v>668</v>
      </c>
      <c r="B247" s="115" t="s">
        <v>667</v>
      </c>
      <c r="C247" s="107">
        <v>10525926</v>
      </c>
      <c r="D247" s="107">
        <v>22790806</v>
      </c>
      <c r="E247" s="107">
        <v>13599763</v>
      </c>
      <c r="F247" s="107">
        <v>1334883</v>
      </c>
    </row>
    <row r="248" spans="1:6" x14ac:dyDescent="0.25">
      <c r="A248" s="115" t="s">
        <v>669</v>
      </c>
      <c r="B248" s="115" t="s">
        <v>670</v>
      </c>
      <c r="C248" s="107">
        <v>200000</v>
      </c>
      <c r="D248" s="107">
        <v>400000</v>
      </c>
      <c r="E248" s="107">
        <v>200000</v>
      </c>
      <c r="F248" s="107">
        <v>0</v>
      </c>
    </row>
    <row r="249" spans="1:6" x14ac:dyDescent="0.25">
      <c r="A249" s="115" t="s">
        <v>671</v>
      </c>
      <c r="B249" s="115" t="s">
        <v>670</v>
      </c>
      <c r="C249" s="107">
        <v>200000</v>
      </c>
      <c r="D249" s="107">
        <v>400000</v>
      </c>
      <c r="E249" s="107">
        <v>200000</v>
      </c>
      <c r="F249" s="107">
        <v>0</v>
      </c>
    </row>
    <row r="250" spans="1:6" x14ac:dyDescent="0.25">
      <c r="A250" s="115" t="s">
        <v>672</v>
      </c>
      <c r="B250" s="115" t="s">
        <v>673</v>
      </c>
      <c r="C250" s="107">
        <v>42132000</v>
      </c>
      <c r="D250" s="107">
        <v>10055000</v>
      </c>
      <c r="E250" s="107">
        <v>12462000</v>
      </c>
      <c r="F250" s="107">
        <v>44539000</v>
      </c>
    </row>
    <row r="251" spans="1:6" x14ac:dyDescent="0.25">
      <c r="A251" s="115" t="s">
        <v>674</v>
      </c>
      <c r="B251" s="115" t="s">
        <v>673</v>
      </c>
      <c r="C251" s="107">
        <v>42132000</v>
      </c>
      <c r="D251" s="107">
        <v>10055000</v>
      </c>
      <c r="E251" s="107">
        <v>12462000</v>
      </c>
      <c r="F251" s="107">
        <v>44539000</v>
      </c>
    </row>
    <row r="252" spans="1:6" x14ac:dyDescent="0.25">
      <c r="A252" s="115" t="s">
        <v>675</v>
      </c>
      <c r="B252" s="115" t="s">
        <v>676</v>
      </c>
      <c r="C252" s="107">
        <v>716227</v>
      </c>
      <c r="D252" s="107">
        <v>1432454</v>
      </c>
      <c r="E252" s="107">
        <v>716227</v>
      </c>
      <c r="F252" s="107">
        <v>0</v>
      </c>
    </row>
    <row r="253" spans="1:6" x14ac:dyDescent="0.25">
      <c r="A253" s="115" t="s">
        <v>677</v>
      </c>
      <c r="B253" s="115" t="s">
        <v>676</v>
      </c>
      <c r="C253" s="107">
        <v>716227</v>
      </c>
      <c r="D253" s="107">
        <v>1432454</v>
      </c>
      <c r="E253" s="107">
        <v>716227</v>
      </c>
      <c r="F253" s="107">
        <v>0</v>
      </c>
    </row>
    <row r="254" spans="1:6" x14ac:dyDescent="0.25">
      <c r="A254" s="115" t="s">
        <v>678</v>
      </c>
      <c r="B254" s="115" t="s">
        <v>679</v>
      </c>
      <c r="C254" s="107">
        <v>0</v>
      </c>
      <c r="D254" s="107">
        <v>0</v>
      </c>
      <c r="E254" s="107">
        <v>0</v>
      </c>
      <c r="F254" s="107">
        <v>0</v>
      </c>
    </row>
    <row r="255" spans="1:6" x14ac:dyDescent="0.25">
      <c r="A255" s="115" t="s">
        <v>680</v>
      </c>
      <c r="B255" s="115" t="s">
        <v>679</v>
      </c>
      <c r="C255" s="107">
        <v>0</v>
      </c>
      <c r="D255" s="107">
        <v>0</v>
      </c>
      <c r="E255" s="107">
        <v>0</v>
      </c>
      <c r="F255" s="107">
        <v>0</v>
      </c>
    </row>
    <row r="256" spans="1:6" x14ac:dyDescent="0.25">
      <c r="A256" s="115" t="s">
        <v>681</v>
      </c>
      <c r="B256" s="115" t="s">
        <v>682</v>
      </c>
      <c r="C256" s="107">
        <v>6000000</v>
      </c>
      <c r="D256" s="107">
        <v>2000000</v>
      </c>
      <c r="E256" s="107">
        <v>2000000</v>
      </c>
      <c r="F256" s="107">
        <v>6000000</v>
      </c>
    </row>
    <row r="257" spans="1:6" x14ac:dyDescent="0.25">
      <c r="A257" s="115" t="s">
        <v>683</v>
      </c>
      <c r="B257" s="115" t="s">
        <v>682</v>
      </c>
      <c r="C257" s="107">
        <v>6000000</v>
      </c>
      <c r="D257" s="107">
        <v>2000000</v>
      </c>
      <c r="E257" s="107">
        <v>2000000</v>
      </c>
      <c r="F257" s="107">
        <v>6000000</v>
      </c>
    </row>
    <row r="258" spans="1:6" x14ac:dyDescent="0.25">
      <c r="A258" s="115" t="s">
        <v>684</v>
      </c>
      <c r="B258" s="115" t="s">
        <v>244</v>
      </c>
      <c r="C258" s="107">
        <v>2810332</v>
      </c>
      <c r="D258" s="107">
        <v>0</v>
      </c>
      <c r="E258" s="107">
        <v>2673036</v>
      </c>
      <c r="F258" s="107">
        <v>5483368</v>
      </c>
    </row>
    <row r="259" spans="1:6" x14ac:dyDescent="0.25">
      <c r="A259" s="115" t="s">
        <v>685</v>
      </c>
      <c r="B259" s="115" t="s">
        <v>244</v>
      </c>
      <c r="C259" s="107">
        <v>2810332</v>
      </c>
      <c r="D259" s="107">
        <v>0</v>
      </c>
      <c r="E259" s="107">
        <v>2673036</v>
      </c>
      <c r="F259" s="107">
        <v>5483368</v>
      </c>
    </row>
    <row r="260" spans="1:6" x14ac:dyDescent="0.25">
      <c r="A260" s="115" t="s">
        <v>686</v>
      </c>
      <c r="B260" s="115" t="s">
        <v>687</v>
      </c>
      <c r="C260" s="107">
        <v>19481072</v>
      </c>
      <c r="D260" s="107">
        <v>29719694</v>
      </c>
      <c r="E260" s="107">
        <v>22820851</v>
      </c>
      <c r="F260" s="107">
        <v>12582229</v>
      </c>
    </row>
    <row r="261" spans="1:6" x14ac:dyDescent="0.25">
      <c r="A261" s="115" t="s">
        <v>688</v>
      </c>
      <c r="B261" s="115" t="s">
        <v>689</v>
      </c>
      <c r="C261" s="107">
        <v>0</v>
      </c>
      <c r="D261" s="107">
        <v>0</v>
      </c>
      <c r="E261" s="107">
        <v>0</v>
      </c>
      <c r="F261" s="107">
        <v>0</v>
      </c>
    </row>
    <row r="262" spans="1:6" x14ac:dyDescent="0.25">
      <c r="A262" s="115" t="s">
        <v>690</v>
      </c>
      <c r="B262" s="115" t="s">
        <v>691</v>
      </c>
      <c r="C262" s="107">
        <v>0</v>
      </c>
      <c r="D262" s="107">
        <v>0</v>
      </c>
      <c r="E262" s="107">
        <v>0</v>
      </c>
      <c r="F262" s="107">
        <v>0</v>
      </c>
    </row>
    <row r="263" spans="1:6" x14ac:dyDescent="0.25">
      <c r="A263" s="115" t="s">
        <v>692</v>
      </c>
      <c r="B263" s="115" t="s">
        <v>246</v>
      </c>
      <c r="C263" s="107">
        <v>579019</v>
      </c>
      <c r="D263" s="107">
        <v>1156000</v>
      </c>
      <c r="E263" s="107">
        <v>867346</v>
      </c>
      <c r="F263" s="107">
        <v>290365</v>
      </c>
    </row>
    <row r="264" spans="1:6" x14ac:dyDescent="0.25">
      <c r="A264" s="115" t="s">
        <v>693</v>
      </c>
      <c r="B264" s="115" t="s">
        <v>694</v>
      </c>
      <c r="C264" s="107">
        <v>579019</v>
      </c>
      <c r="D264" s="107">
        <v>578000</v>
      </c>
      <c r="E264" s="107">
        <v>289346</v>
      </c>
      <c r="F264" s="107">
        <v>290365</v>
      </c>
    </row>
    <row r="265" spans="1:6" x14ac:dyDescent="0.25">
      <c r="A265" s="115" t="s">
        <v>695</v>
      </c>
      <c r="B265" s="115" t="s">
        <v>691</v>
      </c>
      <c r="C265" s="107">
        <v>0</v>
      </c>
      <c r="D265" s="107">
        <v>578000</v>
      </c>
      <c r="E265" s="107">
        <v>578000</v>
      </c>
      <c r="F265" s="107">
        <v>0</v>
      </c>
    </row>
    <row r="266" spans="1:6" x14ac:dyDescent="0.25">
      <c r="A266" s="115" t="s">
        <v>696</v>
      </c>
      <c r="B266" s="115" t="s">
        <v>247</v>
      </c>
      <c r="C266" s="107">
        <v>2766892</v>
      </c>
      <c r="D266" s="107">
        <v>4694436</v>
      </c>
      <c r="E266" s="107">
        <v>2684473</v>
      </c>
      <c r="F266" s="107">
        <v>756929</v>
      </c>
    </row>
    <row r="267" spans="1:6" x14ac:dyDescent="0.25">
      <c r="A267" s="115" t="s">
        <v>697</v>
      </c>
      <c r="B267" s="115" t="s">
        <v>694</v>
      </c>
      <c r="C267" s="107">
        <v>2766892</v>
      </c>
      <c r="D267" s="107">
        <v>2348436</v>
      </c>
      <c r="E267" s="107">
        <v>338473</v>
      </c>
      <c r="F267" s="107">
        <v>756929</v>
      </c>
    </row>
    <row r="268" spans="1:6" x14ac:dyDescent="0.25">
      <c r="A268" s="115" t="s">
        <v>698</v>
      </c>
      <c r="B268" s="115" t="s">
        <v>691</v>
      </c>
      <c r="C268" s="107">
        <v>0</v>
      </c>
      <c r="D268" s="107">
        <v>2346000</v>
      </c>
      <c r="E268" s="107">
        <v>2346000</v>
      </c>
      <c r="F268" s="107">
        <v>0</v>
      </c>
    </row>
    <row r="269" spans="1:6" x14ac:dyDescent="0.25">
      <c r="A269" s="115" t="s">
        <v>699</v>
      </c>
      <c r="B269" s="115" t="s">
        <v>248</v>
      </c>
      <c r="C269" s="107">
        <v>388294</v>
      </c>
      <c r="D269" s="107">
        <v>387000</v>
      </c>
      <c r="E269" s="107">
        <v>0</v>
      </c>
      <c r="F269" s="107">
        <v>1294</v>
      </c>
    </row>
    <row r="270" spans="1:6" x14ac:dyDescent="0.25">
      <c r="A270" s="115" t="s">
        <v>700</v>
      </c>
      <c r="B270" s="115" t="s">
        <v>694</v>
      </c>
      <c r="C270" s="107">
        <v>4336294</v>
      </c>
      <c r="D270" s="107">
        <v>0</v>
      </c>
      <c r="E270" s="107">
        <v>0</v>
      </c>
      <c r="F270" s="107">
        <v>4336294</v>
      </c>
    </row>
    <row r="271" spans="1:6" x14ac:dyDescent="0.25">
      <c r="A271" s="115" t="s">
        <v>701</v>
      </c>
      <c r="B271" s="115" t="s">
        <v>691</v>
      </c>
      <c r="C271" s="107">
        <v>-3948000</v>
      </c>
      <c r="D271" s="107">
        <v>387000</v>
      </c>
      <c r="E271" s="107">
        <v>0</v>
      </c>
      <c r="F271" s="107">
        <v>-4335000</v>
      </c>
    </row>
    <row r="272" spans="1:6" x14ac:dyDescent="0.25">
      <c r="A272" s="115" t="s">
        <v>702</v>
      </c>
      <c r="B272" s="115" t="s">
        <v>249</v>
      </c>
      <c r="C272" s="107">
        <v>9265615</v>
      </c>
      <c r="D272" s="107">
        <v>19304000</v>
      </c>
      <c r="E272" s="107">
        <v>17133000</v>
      </c>
      <c r="F272" s="107">
        <v>7094615</v>
      </c>
    </row>
    <row r="273" spans="1:6" x14ac:dyDescent="0.25">
      <c r="A273" s="115" t="s">
        <v>703</v>
      </c>
      <c r="B273" s="115" t="s">
        <v>694</v>
      </c>
      <c r="C273" s="107">
        <v>9265615</v>
      </c>
      <c r="D273" s="107">
        <v>10049000</v>
      </c>
      <c r="E273" s="107">
        <v>7878000</v>
      </c>
      <c r="F273" s="107">
        <v>7094615</v>
      </c>
    </row>
    <row r="274" spans="1:6" x14ac:dyDescent="0.25">
      <c r="A274" s="115" t="s">
        <v>704</v>
      </c>
      <c r="B274" s="115" t="s">
        <v>691</v>
      </c>
      <c r="C274" s="107">
        <v>0</v>
      </c>
      <c r="D274" s="107">
        <v>9255000</v>
      </c>
      <c r="E274" s="107">
        <v>9255000</v>
      </c>
      <c r="F274" s="107">
        <v>0</v>
      </c>
    </row>
    <row r="275" spans="1:6" x14ac:dyDescent="0.25">
      <c r="A275" s="115" t="s">
        <v>705</v>
      </c>
      <c r="B275" s="115" t="s">
        <v>706</v>
      </c>
      <c r="C275" s="107">
        <v>3508246</v>
      </c>
      <c r="D275" s="107">
        <v>2038943</v>
      </c>
      <c r="E275" s="107">
        <v>1325879</v>
      </c>
      <c r="F275" s="107">
        <v>2795182</v>
      </c>
    </row>
    <row r="276" spans="1:6" x14ac:dyDescent="0.25">
      <c r="A276" s="115" t="s">
        <v>707</v>
      </c>
      <c r="B276" s="115" t="s">
        <v>708</v>
      </c>
      <c r="C276" s="107">
        <v>3508246</v>
      </c>
      <c r="D276" s="107">
        <v>1038943</v>
      </c>
      <c r="E276" s="107">
        <v>325879</v>
      </c>
      <c r="F276" s="107">
        <v>2795182</v>
      </c>
    </row>
    <row r="277" spans="1:6" x14ac:dyDescent="0.25">
      <c r="A277" s="115" t="s">
        <v>709</v>
      </c>
      <c r="B277" s="115" t="s">
        <v>710</v>
      </c>
      <c r="C277" s="107">
        <v>0</v>
      </c>
      <c r="D277" s="107">
        <v>1000000</v>
      </c>
      <c r="E277" s="107">
        <v>1000000</v>
      </c>
      <c r="F277" s="107">
        <v>0</v>
      </c>
    </row>
    <row r="278" spans="1:6" x14ac:dyDescent="0.25">
      <c r="A278" s="115" t="s">
        <v>711</v>
      </c>
      <c r="B278" s="115" t="s">
        <v>712</v>
      </c>
      <c r="C278" s="107">
        <v>927</v>
      </c>
      <c r="D278" s="107">
        <v>0</v>
      </c>
      <c r="E278" s="107">
        <v>0</v>
      </c>
      <c r="F278" s="107">
        <v>927</v>
      </c>
    </row>
    <row r="279" spans="1:6" x14ac:dyDescent="0.25">
      <c r="A279" s="115" t="s">
        <v>713</v>
      </c>
      <c r="B279" s="115" t="s">
        <v>694</v>
      </c>
      <c r="C279" s="107">
        <v>-3386073</v>
      </c>
      <c r="D279" s="107">
        <v>0</v>
      </c>
      <c r="E279" s="107">
        <v>0</v>
      </c>
      <c r="F279" s="107">
        <v>-3386073</v>
      </c>
    </row>
    <row r="280" spans="1:6" x14ac:dyDescent="0.25">
      <c r="A280" s="115" t="s">
        <v>714</v>
      </c>
      <c r="B280" s="115" t="s">
        <v>691</v>
      </c>
      <c r="C280" s="107">
        <v>3387000</v>
      </c>
      <c r="D280" s="107">
        <v>0</v>
      </c>
      <c r="E280" s="107">
        <v>0</v>
      </c>
      <c r="F280" s="107">
        <v>3387000</v>
      </c>
    </row>
    <row r="281" spans="1:6" x14ac:dyDescent="0.25">
      <c r="A281" s="115" t="s">
        <v>715</v>
      </c>
      <c r="B281" s="115" t="s">
        <v>716</v>
      </c>
      <c r="C281" s="107">
        <v>2972079</v>
      </c>
      <c r="D281" s="107">
        <v>2139315</v>
      </c>
      <c r="E281" s="107">
        <v>810153</v>
      </c>
      <c r="F281" s="107">
        <v>1642917</v>
      </c>
    </row>
    <row r="282" spans="1:6" x14ac:dyDescent="0.25">
      <c r="A282" s="115" t="s">
        <v>717</v>
      </c>
      <c r="B282" s="115" t="s">
        <v>694</v>
      </c>
      <c r="C282" s="107">
        <v>9953079</v>
      </c>
      <c r="D282" s="107">
        <v>13315</v>
      </c>
      <c r="E282" s="107">
        <v>810153</v>
      </c>
      <c r="F282" s="107">
        <v>10749917</v>
      </c>
    </row>
    <row r="283" spans="1:6" x14ac:dyDescent="0.25">
      <c r="A283" s="115" t="s">
        <v>718</v>
      </c>
      <c r="B283" s="115" t="s">
        <v>691</v>
      </c>
      <c r="C283" s="107">
        <v>-6981000</v>
      </c>
      <c r="D283" s="107">
        <v>2126000</v>
      </c>
      <c r="E283" s="107">
        <v>0</v>
      </c>
      <c r="F283" s="107">
        <v>-9107000</v>
      </c>
    </row>
    <row r="284" spans="1:6" x14ac:dyDescent="0.25">
      <c r="A284" s="115" t="s">
        <v>719</v>
      </c>
      <c r="B284" s="115" t="s">
        <v>720</v>
      </c>
      <c r="C284" s="107">
        <v>0</v>
      </c>
      <c r="D284" s="107">
        <v>0</v>
      </c>
      <c r="E284" s="107">
        <v>0</v>
      </c>
      <c r="F284" s="107">
        <v>0</v>
      </c>
    </row>
    <row r="285" spans="1:6" x14ac:dyDescent="0.25">
      <c r="A285" s="115" t="s">
        <v>721</v>
      </c>
      <c r="B285" s="115" t="s">
        <v>694</v>
      </c>
      <c r="C285" s="107">
        <v>0</v>
      </c>
      <c r="D285" s="107">
        <v>0</v>
      </c>
      <c r="E285" s="107">
        <v>0</v>
      </c>
      <c r="F285" s="107">
        <v>0</v>
      </c>
    </row>
    <row r="286" spans="1:6" x14ac:dyDescent="0.25">
      <c r="A286" s="115" t="s">
        <v>722</v>
      </c>
      <c r="B286" s="115" t="s">
        <v>691</v>
      </c>
      <c r="C286" s="107">
        <v>0</v>
      </c>
      <c r="D286" s="107">
        <v>0</v>
      </c>
      <c r="E286" s="107">
        <v>0</v>
      </c>
      <c r="F286" s="107">
        <v>0</v>
      </c>
    </row>
    <row r="287" spans="1:6" x14ac:dyDescent="0.25">
      <c r="A287" s="115" t="s">
        <v>723</v>
      </c>
      <c r="B287" s="115" t="s">
        <v>724</v>
      </c>
      <c r="C287" s="107">
        <v>0</v>
      </c>
      <c r="D287" s="107">
        <v>0</v>
      </c>
      <c r="E287" s="107">
        <v>0</v>
      </c>
      <c r="F287" s="107">
        <v>0</v>
      </c>
    </row>
    <row r="288" spans="1:6" x14ac:dyDescent="0.25">
      <c r="A288" s="115" t="s">
        <v>725</v>
      </c>
      <c r="B288" s="115" t="s">
        <v>694</v>
      </c>
      <c r="C288" s="107">
        <v>0</v>
      </c>
      <c r="D288" s="107">
        <v>0</v>
      </c>
      <c r="E288" s="107">
        <v>0</v>
      </c>
      <c r="F288" s="107">
        <v>0</v>
      </c>
    </row>
    <row r="289" spans="1:6" x14ac:dyDescent="0.25">
      <c r="A289" s="115" t="s">
        <v>726</v>
      </c>
      <c r="B289" s="115" t="s">
        <v>691</v>
      </c>
      <c r="C289" s="107">
        <v>0</v>
      </c>
      <c r="D289" s="107">
        <v>0</v>
      </c>
      <c r="E289" s="107">
        <v>0</v>
      </c>
      <c r="F289" s="107">
        <v>0</v>
      </c>
    </row>
    <row r="290" spans="1:6" x14ac:dyDescent="0.25">
      <c r="A290" s="115" t="s">
        <v>727</v>
      </c>
      <c r="B290" s="115" t="s">
        <v>728</v>
      </c>
      <c r="C290" s="107">
        <v>0</v>
      </c>
      <c r="D290" s="107">
        <v>7081000</v>
      </c>
      <c r="E290" s="107">
        <v>7081000</v>
      </c>
      <c r="F290" s="107">
        <v>0</v>
      </c>
    </row>
    <row r="291" spans="1:6" x14ac:dyDescent="0.25">
      <c r="A291" s="115" t="s">
        <v>729</v>
      </c>
      <c r="B291" s="115" t="s">
        <v>730</v>
      </c>
      <c r="C291" s="107">
        <v>0</v>
      </c>
      <c r="D291" s="107">
        <v>7081000</v>
      </c>
      <c r="E291" s="107">
        <v>7081000</v>
      </c>
      <c r="F291" s="107">
        <v>0</v>
      </c>
    </row>
    <row r="292" spans="1:6" x14ac:dyDescent="0.25">
      <c r="A292" s="115" t="s">
        <v>731</v>
      </c>
      <c r="B292" s="115" t="s">
        <v>730</v>
      </c>
      <c r="C292" s="107">
        <v>0</v>
      </c>
      <c r="D292" s="107">
        <v>7081000</v>
      </c>
      <c r="E292" s="107">
        <v>7081000</v>
      </c>
      <c r="F292" s="107">
        <v>0</v>
      </c>
    </row>
    <row r="293" spans="1:6" x14ac:dyDescent="0.25">
      <c r="A293" s="115" t="s">
        <v>732</v>
      </c>
      <c r="B293" s="115" t="s">
        <v>733</v>
      </c>
      <c r="C293" s="107">
        <v>0</v>
      </c>
      <c r="D293" s="107">
        <v>0</v>
      </c>
      <c r="E293" s="107">
        <v>0</v>
      </c>
      <c r="F293" s="107">
        <v>0</v>
      </c>
    </row>
    <row r="294" spans="1:6" x14ac:dyDescent="0.25">
      <c r="A294" s="115" t="s">
        <v>734</v>
      </c>
      <c r="B294" s="115" t="s">
        <v>733</v>
      </c>
      <c r="C294" s="107">
        <v>0</v>
      </c>
      <c r="D294" s="107">
        <v>0</v>
      </c>
      <c r="E294" s="107">
        <v>0</v>
      </c>
      <c r="F294" s="107">
        <v>0</v>
      </c>
    </row>
    <row r="295" spans="1:6" x14ac:dyDescent="0.25">
      <c r="A295" s="115" t="s">
        <v>735</v>
      </c>
      <c r="B295" s="115" t="s">
        <v>736</v>
      </c>
      <c r="C295" s="107">
        <v>0</v>
      </c>
      <c r="D295" s="107">
        <v>0</v>
      </c>
      <c r="E295" s="107">
        <v>0</v>
      </c>
      <c r="F295" s="107">
        <v>0</v>
      </c>
    </row>
    <row r="296" spans="1:6" x14ac:dyDescent="0.25">
      <c r="A296" s="115" t="s">
        <v>737</v>
      </c>
      <c r="B296" s="115" t="s">
        <v>736</v>
      </c>
      <c r="C296" s="107">
        <v>0</v>
      </c>
      <c r="D296" s="107">
        <v>0</v>
      </c>
      <c r="E296" s="107">
        <v>0</v>
      </c>
      <c r="F296" s="107">
        <v>0</v>
      </c>
    </row>
    <row r="297" spans="1:6" x14ac:dyDescent="0.25">
      <c r="A297" s="115" t="s">
        <v>738</v>
      </c>
      <c r="B297" s="115" t="s">
        <v>739</v>
      </c>
      <c r="C297" s="107">
        <v>0</v>
      </c>
      <c r="D297" s="107">
        <v>0</v>
      </c>
      <c r="E297" s="107">
        <v>0</v>
      </c>
      <c r="F297" s="107">
        <v>0</v>
      </c>
    </row>
    <row r="298" spans="1:6" x14ac:dyDescent="0.25">
      <c r="A298" s="115" t="s">
        <v>740</v>
      </c>
      <c r="B298" s="115" t="s">
        <v>739</v>
      </c>
      <c r="C298" s="107">
        <v>0</v>
      </c>
      <c r="D298" s="107">
        <v>0</v>
      </c>
      <c r="E298" s="107">
        <v>0</v>
      </c>
      <c r="F298" s="107">
        <v>0</v>
      </c>
    </row>
    <row r="299" spans="1:6" x14ac:dyDescent="0.25">
      <c r="A299" s="115" t="s">
        <v>741</v>
      </c>
      <c r="B299" s="115" t="s">
        <v>742</v>
      </c>
      <c r="C299" s="107">
        <v>0</v>
      </c>
      <c r="D299" s="107">
        <v>0</v>
      </c>
      <c r="E299" s="107">
        <v>0</v>
      </c>
      <c r="F299" s="107">
        <v>0</v>
      </c>
    </row>
    <row r="300" spans="1:6" x14ac:dyDescent="0.25">
      <c r="A300" s="115" t="s">
        <v>743</v>
      </c>
      <c r="B300" s="115" t="s">
        <v>742</v>
      </c>
      <c r="C300" s="107">
        <v>0</v>
      </c>
      <c r="D300" s="107">
        <v>0</v>
      </c>
      <c r="E300" s="107">
        <v>0</v>
      </c>
      <c r="F300" s="107">
        <v>0</v>
      </c>
    </row>
    <row r="301" spans="1:6" x14ac:dyDescent="0.25">
      <c r="A301" s="115" t="s">
        <v>744</v>
      </c>
      <c r="B301" s="115" t="s">
        <v>745</v>
      </c>
      <c r="C301" s="107">
        <v>0</v>
      </c>
      <c r="D301" s="107">
        <v>0</v>
      </c>
      <c r="E301" s="107">
        <v>0</v>
      </c>
      <c r="F301" s="107">
        <v>0</v>
      </c>
    </row>
    <row r="302" spans="1:6" x14ac:dyDescent="0.25">
      <c r="A302" s="115" t="s">
        <v>746</v>
      </c>
      <c r="B302" s="115" t="s">
        <v>747</v>
      </c>
      <c r="C302" s="107">
        <v>0</v>
      </c>
      <c r="D302" s="107">
        <v>0</v>
      </c>
      <c r="E302" s="107">
        <v>0</v>
      </c>
      <c r="F302" s="107">
        <v>0</v>
      </c>
    </row>
    <row r="303" spans="1:6" x14ac:dyDescent="0.25">
      <c r="A303" s="115" t="s">
        <v>748</v>
      </c>
      <c r="B303" s="115" t="s">
        <v>747</v>
      </c>
      <c r="C303" s="107">
        <v>0</v>
      </c>
      <c r="D303" s="107">
        <v>0</v>
      </c>
      <c r="E303" s="107">
        <v>0</v>
      </c>
      <c r="F303" s="107">
        <v>0</v>
      </c>
    </row>
    <row r="304" spans="1:6" x14ac:dyDescent="0.25">
      <c r="A304" s="115" t="s">
        <v>749</v>
      </c>
      <c r="B304" s="115" t="s">
        <v>750</v>
      </c>
      <c r="C304" s="107">
        <v>0</v>
      </c>
      <c r="D304" s="107">
        <v>0</v>
      </c>
      <c r="E304" s="107">
        <v>0</v>
      </c>
      <c r="F304" s="107">
        <v>0</v>
      </c>
    </row>
    <row r="305" spans="1:6" x14ac:dyDescent="0.25">
      <c r="A305" s="115" t="s">
        <v>751</v>
      </c>
      <c r="B305" s="115" t="s">
        <v>752</v>
      </c>
      <c r="C305" s="107">
        <v>0</v>
      </c>
      <c r="D305" s="107">
        <v>0</v>
      </c>
      <c r="E305" s="107">
        <v>0</v>
      </c>
      <c r="F305" s="107">
        <v>0</v>
      </c>
    </row>
    <row r="306" spans="1:6" x14ac:dyDescent="0.25">
      <c r="A306" s="115" t="s">
        <v>753</v>
      </c>
      <c r="B306" s="115" t="s">
        <v>754</v>
      </c>
      <c r="C306" s="107">
        <v>9091973.75</v>
      </c>
      <c r="D306" s="107">
        <v>60184862.93</v>
      </c>
      <c r="E306" s="107">
        <v>35485207.719999999</v>
      </c>
      <c r="F306" s="107">
        <v>-15607681.460000001</v>
      </c>
    </row>
    <row r="307" spans="1:6" x14ac:dyDescent="0.25">
      <c r="A307" s="115" t="s">
        <v>755</v>
      </c>
      <c r="B307" s="115" t="s">
        <v>598</v>
      </c>
      <c r="C307" s="107">
        <v>0</v>
      </c>
      <c r="D307" s="107">
        <v>0</v>
      </c>
      <c r="E307" s="107">
        <v>0</v>
      </c>
      <c r="F307" s="107">
        <v>0</v>
      </c>
    </row>
    <row r="308" spans="1:6" x14ac:dyDescent="0.25">
      <c r="A308" s="115" t="s">
        <v>756</v>
      </c>
      <c r="B308" s="115" t="s">
        <v>598</v>
      </c>
      <c r="C308" s="107">
        <v>0</v>
      </c>
      <c r="D308" s="107">
        <v>0</v>
      </c>
      <c r="E308" s="107">
        <v>0</v>
      </c>
      <c r="F308" s="107">
        <v>0</v>
      </c>
    </row>
    <row r="309" spans="1:6" x14ac:dyDescent="0.25">
      <c r="A309" s="115" t="s">
        <v>757</v>
      </c>
      <c r="B309" s="115" t="s">
        <v>758</v>
      </c>
      <c r="C309" s="107">
        <v>2007850</v>
      </c>
      <c r="D309" s="107">
        <v>0</v>
      </c>
      <c r="E309" s="107">
        <v>0</v>
      </c>
      <c r="F309" s="107">
        <v>2007850</v>
      </c>
    </row>
    <row r="310" spans="1:6" x14ac:dyDescent="0.25">
      <c r="A310" s="115" t="s">
        <v>759</v>
      </c>
      <c r="B310" s="115" t="s">
        <v>758</v>
      </c>
      <c r="C310" s="107">
        <v>2007850</v>
      </c>
      <c r="D310" s="107">
        <v>0</v>
      </c>
      <c r="E310" s="107">
        <v>0</v>
      </c>
      <c r="F310" s="107">
        <v>2007850</v>
      </c>
    </row>
    <row r="311" spans="1:6" x14ac:dyDescent="0.25">
      <c r="A311" s="115" t="s">
        <v>760</v>
      </c>
      <c r="B311" s="115" t="s">
        <v>366</v>
      </c>
      <c r="C311" s="107">
        <v>0</v>
      </c>
      <c r="D311" s="107">
        <v>0</v>
      </c>
      <c r="E311" s="107">
        <v>0</v>
      </c>
      <c r="F311" s="107">
        <v>0</v>
      </c>
    </row>
    <row r="312" spans="1:6" x14ac:dyDescent="0.25">
      <c r="A312" s="115" t="s">
        <v>761</v>
      </c>
      <c r="B312" s="115" t="s">
        <v>366</v>
      </c>
      <c r="C312" s="107">
        <v>0</v>
      </c>
      <c r="D312" s="107">
        <v>0</v>
      </c>
      <c r="E312" s="107">
        <v>0</v>
      </c>
      <c r="F312" s="107">
        <v>0</v>
      </c>
    </row>
    <row r="313" spans="1:6" x14ac:dyDescent="0.25">
      <c r="A313" s="115" t="s">
        <v>762</v>
      </c>
      <c r="B313" s="115" t="s">
        <v>763</v>
      </c>
      <c r="C313" s="107">
        <v>12274100</v>
      </c>
      <c r="D313" s="107">
        <v>12194700</v>
      </c>
      <c r="E313" s="107">
        <v>0</v>
      </c>
      <c r="F313" s="107">
        <v>79400</v>
      </c>
    </row>
    <row r="314" spans="1:6" x14ac:dyDescent="0.25">
      <c r="A314" s="115" t="s">
        <v>764</v>
      </c>
      <c r="B314" s="115" t="s">
        <v>765</v>
      </c>
      <c r="C314" s="107">
        <v>7363400</v>
      </c>
      <c r="D314" s="107">
        <v>7315800</v>
      </c>
      <c r="E314" s="107">
        <v>0</v>
      </c>
      <c r="F314" s="107">
        <v>47600</v>
      </c>
    </row>
    <row r="315" spans="1:6" x14ac:dyDescent="0.25">
      <c r="A315" s="115" t="s">
        <v>766</v>
      </c>
      <c r="B315" s="115" t="s">
        <v>767</v>
      </c>
      <c r="C315" s="107">
        <v>4910700</v>
      </c>
      <c r="D315" s="107">
        <v>4878900</v>
      </c>
      <c r="E315" s="107">
        <v>0</v>
      </c>
      <c r="F315" s="107">
        <v>31800</v>
      </c>
    </row>
    <row r="316" spans="1:6" x14ac:dyDescent="0.25">
      <c r="A316" s="115" t="s">
        <v>768</v>
      </c>
      <c r="B316" s="115" t="s">
        <v>306</v>
      </c>
      <c r="C316" s="107">
        <v>0</v>
      </c>
      <c r="D316" s="107">
        <v>3932729</v>
      </c>
      <c r="E316" s="107">
        <v>3932729</v>
      </c>
      <c r="F316" s="107">
        <v>0</v>
      </c>
    </row>
    <row r="317" spans="1:6" x14ac:dyDescent="0.25">
      <c r="A317" s="115" t="s">
        <v>769</v>
      </c>
      <c r="B317" s="115" t="s">
        <v>306</v>
      </c>
      <c r="C317" s="107">
        <v>0</v>
      </c>
      <c r="D317" s="107">
        <v>3932729</v>
      </c>
      <c r="E317" s="107">
        <v>3932729</v>
      </c>
      <c r="F317" s="107">
        <v>0</v>
      </c>
    </row>
    <row r="318" spans="1:6" x14ac:dyDescent="0.25">
      <c r="A318" s="115" t="s">
        <v>770</v>
      </c>
      <c r="B318" s="115" t="s">
        <v>392</v>
      </c>
      <c r="C318" s="107">
        <v>0</v>
      </c>
      <c r="D318" s="107">
        <v>0</v>
      </c>
      <c r="E318" s="107">
        <v>0</v>
      </c>
      <c r="F318" s="107">
        <v>0</v>
      </c>
    </row>
    <row r="319" spans="1:6" x14ac:dyDescent="0.25">
      <c r="A319" s="115" t="s">
        <v>771</v>
      </c>
      <c r="B319" s="115" t="s">
        <v>392</v>
      </c>
      <c r="C319" s="107">
        <v>0</v>
      </c>
      <c r="D319" s="107">
        <v>0</v>
      </c>
      <c r="E319" s="107">
        <v>0</v>
      </c>
      <c r="F319" s="107">
        <v>0</v>
      </c>
    </row>
    <row r="320" spans="1:6" x14ac:dyDescent="0.25">
      <c r="A320" s="115" t="s">
        <v>772</v>
      </c>
      <c r="B320" s="115" t="s">
        <v>246</v>
      </c>
      <c r="C320" s="107">
        <v>0</v>
      </c>
      <c r="D320" s="107">
        <v>24600</v>
      </c>
      <c r="E320" s="107">
        <v>24600</v>
      </c>
      <c r="F320" s="107">
        <v>0</v>
      </c>
    </row>
    <row r="321" spans="1:6" x14ac:dyDescent="0.25">
      <c r="A321" s="115" t="s">
        <v>773</v>
      </c>
      <c r="B321" s="115" t="s">
        <v>246</v>
      </c>
      <c r="C321" s="107">
        <v>0</v>
      </c>
      <c r="D321" s="107">
        <v>24600</v>
      </c>
      <c r="E321" s="107">
        <v>24600</v>
      </c>
      <c r="F321" s="107">
        <v>0</v>
      </c>
    </row>
    <row r="322" spans="1:6" x14ac:dyDescent="0.25">
      <c r="A322" s="115" t="s">
        <v>774</v>
      </c>
      <c r="B322" s="115" t="s">
        <v>247</v>
      </c>
      <c r="C322" s="107">
        <v>-5189976.25</v>
      </c>
      <c r="D322" s="107">
        <v>44032833.93</v>
      </c>
      <c r="E322" s="107">
        <v>31527878.719999999</v>
      </c>
      <c r="F322" s="107">
        <v>-17694931.460000001</v>
      </c>
    </row>
    <row r="323" spans="1:6" x14ac:dyDescent="0.25">
      <c r="A323" s="115" t="s">
        <v>775</v>
      </c>
      <c r="B323" s="115" t="s">
        <v>247</v>
      </c>
      <c r="C323" s="107">
        <v>-5189976.25</v>
      </c>
      <c r="D323" s="107">
        <v>44032833.93</v>
      </c>
      <c r="E323" s="107">
        <v>31527878.719999999</v>
      </c>
      <c r="F323" s="107">
        <v>-17694931.460000001</v>
      </c>
    </row>
    <row r="324" spans="1:6" x14ac:dyDescent="0.25">
      <c r="A324" s="115" t="s">
        <v>776</v>
      </c>
      <c r="B324" s="115" t="s">
        <v>777</v>
      </c>
      <c r="C324" s="107">
        <v>0</v>
      </c>
      <c r="D324" s="107">
        <v>0</v>
      </c>
      <c r="E324" s="107">
        <v>0</v>
      </c>
      <c r="F324" s="107">
        <v>0</v>
      </c>
    </row>
    <row r="325" spans="1:6" x14ac:dyDescent="0.25">
      <c r="A325" s="115" t="s">
        <v>778</v>
      </c>
      <c r="B325" s="115" t="s">
        <v>777</v>
      </c>
      <c r="C325" s="107">
        <v>0</v>
      </c>
      <c r="D325" s="107">
        <v>0</v>
      </c>
      <c r="E325" s="107">
        <v>0</v>
      </c>
      <c r="F325" s="107">
        <v>0</v>
      </c>
    </row>
    <row r="326" spans="1:6" x14ac:dyDescent="0.25">
      <c r="A326" s="115" t="s">
        <v>779</v>
      </c>
      <c r="B326" s="115" t="s">
        <v>40</v>
      </c>
      <c r="C326" s="107">
        <v>0</v>
      </c>
      <c r="D326" s="107">
        <v>0</v>
      </c>
      <c r="E326" s="107">
        <v>0</v>
      </c>
      <c r="F326" s="107">
        <v>0</v>
      </c>
    </row>
    <row r="327" spans="1:6" x14ac:dyDescent="0.25">
      <c r="A327" s="115" t="s">
        <v>780</v>
      </c>
      <c r="B327" s="115" t="s">
        <v>40</v>
      </c>
      <c r="C327" s="107">
        <v>0</v>
      </c>
      <c r="D327" s="107">
        <v>0</v>
      </c>
      <c r="E327" s="107">
        <v>0</v>
      </c>
      <c r="F327" s="107">
        <v>0</v>
      </c>
    </row>
    <row r="328" spans="1:6" s="117" customFormat="1" x14ac:dyDescent="0.25">
      <c r="A328" s="116" t="s">
        <v>781</v>
      </c>
      <c r="B328" s="116" t="s">
        <v>256</v>
      </c>
      <c r="C328" s="108">
        <v>1021628694.91</v>
      </c>
      <c r="D328" s="108">
        <v>428601342</v>
      </c>
      <c r="E328" s="108">
        <v>371885787</v>
      </c>
      <c r="F328" s="108">
        <v>964913139.90999997</v>
      </c>
    </row>
    <row r="329" spans="1:6" x14ac:dyDescent="0.25">
      <c r="A329" s="115" t="s">
        <v>782</v>
      </c>
      <c r="B329" s="115" t="s">
        <v>783</v>
      </c>
      <c r="C329" s="107">
        <v>1021628694.91</v>
      </c>
      <c r="D329" s="107">
        <v>428601342</v>
      </c>
      <c r="E329" s="107">
        <v>371885787</v>
      </c>
      <c r="F329" s="107">
        <v>964913139.90999997</v>
      </c>
    </row>
    <row r="330" spans="1:6" x14ac:dyDescent="0.25">
      <c r="A330" s="115" t="s">
        <v>784</v>
      </c>
      <c r="B330" s="115" t="s">
        <v>785</v>
      </c>
      <c r="C330" s="107">
        <v>0</v>
      </c>
      <c r="D330" s="107">
        <v>252808016.88</v>
      </c>
      <c r="E330" s="107">
        <v>252808016.88</v>
      </c>
      <c r="F330" s="107">
        <v>0</v>
      </c>
    </row>
    <row r="331" spans="1:6" x14ac:dyDescent="0.25">
      <c r="A331" s="115" t="s">
        <v>786</v>
      </c>
      <c r="B331" s="115" t="s">
        <v>785</v>
      </c>
      <c r="C331" s="107">
        <v>0</v>
      </c>
      <c r="D331" s="107">
        <v>252808016.88</v>
      </c>
      <c r="E331" s="107">
        <v>252808016.88</v>
      </c>
      <c r="F331" s="107">
        <v>0</v>
      </c>
    </row>
    <row r="332" spans="1:6" x14ac:dyDescent="0.25">
      <c r="A332" s="115" t="s">
        <v>787</v>
      </c>
      <c r="B332" s="115" t="s">
        <v>297</v>
      </c>
      <c r="C332" s="107">
        <v>21077396</v>
      </c>
      <c r="D332" s="107">
        <v>21077396</v>
      </c>
      <c r="E332" s="107">
        <v>0</v>
      </c>
      <c r="F332" s="107">
        <v>0</v>
      </c>
    </row>
    <row r="333" spans="1:6" x14ac:dyDescent="0.25">
      <c r="A333" s="115" t="s">
        <v>788</v>
      </c>
      <c r="B333" s="115" t="s">
        <v>297</v>
      </c>
      <c r="C333" s="107">
        <v>21077396</v>
      </c>
      <c r="D333" s="107">
        <v>21077396</v>
      </c>
      <c r="E333" s="107">
        <v>0</v>
      </c>
      <c r="F333" s="107">
        <v>0</v>
      </c>
    </row>
    <row r="334" spans="1:6" x14ac:dyDescent="0.25">
      <c r="A334" s="115" t="s">
        <v>789</v>
      </c>
      <c r="B334" s="115" t="s">
        <v>258</v>
      </c>
      <c r="C334" s="107">
        <v>172773540.47</v>
      </c>
      <c r="D334" s="107">
        <v>25757675</v>
      </c>
      <c r="E334" s="107">
        <v>15275237</v>
      </c>
      <c r="F334" s="107">
        <v>162291102.47</v>
      </c>
    </row>
    <row r="335" spans="1:6" x14ac:dyDescent="0.25">
      <c r="A335" s="115" t="s">
        <v>790</v>
      </c>
      <c r="B335" s="115" t="s">
        <v>258</v>
      </c>
      <c r="C335" s="107">
        <v>172773540.47</v>
      </c>
      <c r="D335" s="107">
        <v>25757675</v>
      </c>
      <c r="E335" s="107">
        <v>15275237</v>
      </c>
      <c r="F335" s="107">
        <v>162291102.47</v>
      </c>
    </row>
    <row r="336" spans="1:6" x14ac:dyDescent="0.25">
      <c r="A336" s="115" t="s">
        <v>791</v>
      </c>
      <c r="B336" s="115" t="s">
        <v>298</v>
      </c>
      <c r="C336" s="107">
        <v>104783466.81</v>
      </c>
      <c r="D336" s="107">
        <v>10899450</v>
      </c>
      <c r="E336" s="107">
        <v>10452038</v>
      </c>
      <c r="F336" s="107">
        <v>104336054.81</v>
      </c>
    </row>
    <row r="337" spans="1:6" x14ac:dyDescent="0.25">
      <c r="A337" s="115" t="s">
        <v>792</v>
      </c>
      <c r="B337" s="115" t="s">
        <v>298</v>
      </c>
      <c r="C337" s="107">
        <v>104783466.81</v>
      </c>
      <c r="D337" s="107">
        <v>10899450</v>
      </c>
      <c r="E337" s="107">
        <v>10452038</v>
      </c>
      <c r="F337" s="107">
        <v>104336054.81</v>
      </c>
    </row>
    <row r="338" spans="1:6" x14ac:dyDescent="0.25">
      <c r="A338" s="115" t="s">
        <v>793</v>
      </c>
      <c r="B338" s="115" t="s">
        <v>300</v>
      </c>
      <c r="C338" s="107">
        <v>581928159.63</v>
      </c>
      <c r="D338" s="107">
        <v>2907066</v>
      </c>
      <c r="E338" s="107">
        <v>21157034</v>
      </c>
      <c r="F338" s="107">
        <v>600178127.63</v>
      </c>
    </row>
    <row r="339" spans="1:6" x14ac:dyDescent="0.25">
      <c r="A339" s="115" t="s">
        <v>794</v>
      </c>
      <c r="B339" s="115" t="s">
        <v>300</v>
      </c>
      <c r="C339" s="107">
        <v>581928159.63</v>
      </c>
      <c r="D339" s="107">
        <v>2907066</v>
      </c>
      <c r="E339" s="107">
        <v>21157034</v>
      </c>
      <c r="F339" s="107">
        <v>600178127.63</v>
      </c>
    </row>
    <row r="340" spans="1:6" x14ac:dyDescent="0.25">
      <c r="A340" s="115" t="s">
        <v>795</v>
      </c>
      <c r="B340" s="115" t="s">
        <v>299</v>
      </c>
      <c r="C340" s="107">
        <v>78628565</v>
      </c>
      <c r="D340" s="107">
        <v>0</v>
      </c>
      <c r="E340" s="107">
        <v>22491777</v>
      </c>
      <c r="F340" s="107">
        <v>101120342</v>
      </c>
    </row>
    <row r="341" spans="1:6" x14ac:dyDescent="0.25">
      <c r="A341" s="115" t="s">
        <v>796</v>
      </c>
      <c r="B341" s="115" t="s">
        <v>299</v>
      </c>
      <c r="C341" s="107">
        <v>78628565</v>
      </c>
      <c r="D341" s="107">
        <v>0</v>
      </c>
      <c r="E341" s="107">
        <v>22491777</v>
      </c>
      <c r="F341" s="107">
        <v>101120342</v>
      </c>
    </row>
    <row r="342" spans="1:6" x14ac:dyDescent="0.25">
      <c r="A342" s="115" t="s">
        <v>797</v>
      </c>
      <c r="B342" s="115" t="s">
        <v>234</v>
      </c>
      <c r="C342" s="107">
        <v>0</v>
      </c>
      <c r="D342" s="107">
        <v>5848409.25</v>
      </c>
      <c r="E342" s="107">
        <v>5848409.25</v>
      </c>
      <c r="F342" s="107">
        <v>0</v>
      </c>
    </row>
    <row r="343" spans="1:6" x14ac:dyDescent="0.25">
      <c r="A343" s="115" t="s">
        <v>798</v>
      </c>
      <c r="B343" s="115" t="s">
        <v>234</v>
      </c>
      <c r="C343" s="107">
        <v>0</v>
      </c>
      <c r="D343" s="107">
        <v>5848409.25</v>
      </c>
      <c r="E343" s="107">
        <v>5848409.25</v>
      </c>
      <c r="F343" s="107">
        <v>0</v>
      </c>
    </row>
    <row r="344" spans="1:6" x14ac:dyDescent="0.25">
      <c r="A344" s="115" t="s">
        <v>799</v>
      </c>
      <c r="B344" s="115" t="s">
        <v>800</v>
      </c>
      <c r="C344" s="107">
        <v>9538642</v>
      </c>
      <c r="D344" s="107">
        <v>11448346</v>
      </c>
      <c r="E344" s="107">
        <v>6859092</v>
      </c>
      <c r="F344" s="107">
        <v>4949388</v>
      </c>
    </row>
    <row r="345" spans="1:6" x14ac:dyDescent="0.25">
      <c r="A345" s="115" t="s">
        <v>801</v>
      </c>
      <c r="B345" s="115" t="s">
        <v>800</v>
      </c>
      <c r="C345" s="107">
        <v>9638891</v>
      </c>
      <c r="D345" s="107">
        <v>10119158</v>
      </c>
      <c r="E345" s="107">
        <v>6859092</v>
      </c>
      <c r="F345" s="107">
        <v>6378825</v>
      </c>
    </row>
    <row r="346" spans="1:6" x14ac:dyDescent="0.25">
      <c r="A346" s="115" t="s">
        <v>802</v>
      </c>
      <c r="B346" s="115" t="s">
        <v>301</v>
      </c>
      <c r="C346" s="107">
        <v>-100249</v>
      </c>
      <c r="D346" s="107">
        <v>1329188</v>
      </c>
      <c r="E346" s="107">
        <v>0</v>
      </c>
      <c r="F346" s="107">
        <v>-1429437</v>
      </c>
    </row>
    <row r="347" spans="1:6" x14ac:dyDescent="0.25">
      <c r="A347" s="115" t="s">
        <v>803</v>
      </c>
      <c r="B347" s="115" t="s">
        <v>302</v>
      </c>
      <c r="C347" s="107">
        <v>-10410131</v>
      </c>
      <c r="D347" s="107">
        <v>35074603</v>
      </c>
      <c r="E347" s="107">
        <v>35074603</v>
      </c>
      <c r="F347" s="107">
        <v>-10410131</v>
      </c>
    </row>
    <row r="348" spans="1:6" x14ac:dyDescent="0.25">
      <c r="A348" s="115" t="s">
        <v>804</v>
      </c>
      <c r="B348" s="115" t="s">
        <v>302</v>
      </c>
      <c r="C348" s="107">
        <v>-10410131</v>
      </c>
      <c r="D348" s="107">
        <v>35074603</v>
      </c>
      <c r="E348" s="107">
        <v>35074603</v>
      </c>
      <c r="F348" s="107">
        <v>-10410131</v>
      </c>
    </row>
    <row r="349" spans="1:6" x14ac:dyDescent="0.25">
      <c r="A349" s="115" t="s">
        <v>805</v>
      </c>
      <c r="B349" s="115" t="s">
        <v>806</v>
      </c>
      <c r="C349" s="107">
        <v>2331500</v>
      </c>
      <c r="D349" s="107">
        <v>2323200</v>
      </c>
      <c r="E349" s="107">
        <v>0</v>
      </c>
      <c r="F349" s="107">
        <v>8300</v>
      </c>
    </row>
    <row r="350" spans="1:6" x14ac:dyDescent="0.25">
      <c r="A350" s="115" t="s">
        <v>807</v>
      </c>
      <c r="B350" s="115" t="s">
        <v>806</v>
      </c>
      <c r="C350" s="107">
        <v>2331500</v>
      </c>
      <c r="D350" s="107">
        <v>2323200</v>
      </c>
      <c r="E350" s="107">
        <v>0</v>
      </c>
      <c r="F350" s="107">
        <v>8300</v>
      </c>
    </row>
    <row r="351" spans="1:6" x14ac:dyDescent="0.25">
      <c r="A351" s="115" t="s">
        <v>808</v>
      </c>
      <c r="B351" s="115" t="s">
        <v>809</v>
      </c>
      <c r="C351" s="107">
        <v>0</v>
      </c>
      <c r="D351" s="107">
        <v>0</v>
      </c>
      <c r="E351" s="107">
        <v>0</v>
      </c>
      <c r="F351" s="107">
        <v>0</v>
      </c>
    </row>
    <row r="352" spans="1:6" x14ac:dyDescent="0.25">
      <c r="A352" s="115" t="s">
        <v>810</v>
      </c>
      <c r="B352" s="115" t="s">
        <v>809</v>
      </c>
      <c r="C352" s="107">
        <v>0</v>
      </c>
      <c r="D352" s="107">
        <v>0</v>
      </c>
      <c r="E352" s="107">
        <v>0</v>
      </c>
      <c r="F352" s="107">
        <v>0</v>
      </c>
    </row>
    <row r="353" spans="1:6" x14ac:dyDescent="0.25">
      <c r="A353" s="115" t="s">
        <v>811</v>
      </c>
      <c r="B353" s="115" t="s">
        <v>812</v>
      </c>
      <c r="C353" s="107">
        <v>0</v>
      </c>
      <c r="D353" s="107">
        <v>0</v>
      </c>
      <c r="E353" s="107">
        <v>0</v>
      </c>
      <c r="F353" s="107">
        <v>0</v>
      </c>
    </row>
    <row r="354" spans="1:6" x14ac:dyDescent="0.25">
      <c r="A354" s="115" t="s">
        <v>813</v>
      </c>
      <c r="B354" s="115" t="s">
        <v>812</v>
      </c>
      <c r="C354" s="107">
        <v>0</v>
      </c>
      <c r="D354" s="107">
        <v>0</v>
      </c>
      <c r="E354" s="107">
        <v>0</v>
      </c>
      <c r="F354" s="107">
        <v>0</v>
      </c>
    </row>
    <row r="355" spans="1:6" x14ac:dyDescent="0.25">
      <c r="A355" s="115" t="s">
        <v>814</v>
      </c>
      <c r="B355" s="115" t="s">
        <v>815</v>
      </c>
      <c r="C355" s="107">
        <v>28717377</v>
      </c>
      <c r="D355" s="107">
        <v>27742599</v>
      </c>
      <c r="E355" s="107">
        <v>0</v>
      </c>
      <c r="F355" s="107">
        <v>974778</v>
      </c>
    </row>
    <row r="356" spans="1:6" x14ac:dyDescent="0.25">
      <c r="A356" s="115" t="s">
        <v>816</v>
      </c>
      <c r="B356" s="115" t="s">
        <v>815</v>
      </c>
      <c r="C356" s="107">
        <v>28717377</v>
      </c>
      <c r="D356" s="107">
        <v>27742599</v>
      </c>
      <c r="E356" s="107">
        <v>0</v>
      </c>
      <c r="F356" s="107">
        <v>974778</v>
      </c>
    </row>
    <row r="357" spans="1:6" x14ac:dyDescent="0.25">
      <c r="A357" s="115" t="s">
        <v>817</v>
      </c>
      <c r="B357" s="115" t="s">
        <v>265</v>
      </c>
      <c r="C357" s="107">
        <v>22150059</v>
      </c>
      <c r="D357" s="107">
        <v>21040301</v>
      </c>
      <c r="E357" s="107">
        <v>0</v>
      </c>
      <c r="F357" s="107">
        <v>1109758</v>
      </c>
    </row>
    <row r="358" spans="1:6" x14ac:dyDescent="0.25">
      <c r="A358" s="115" t="s">
        <v>818</v>
      </c>
      <c r="B358" s="115" t="s">
        <v>265</v>
      </c>
      <c r="C358" s="107">
        <v>22150059</v>
      </c>
      <c r="D358" s="107">
        <v>21040301</v>
      </c>
      <c r="E358" s="107">
        <v>0</v>
      </c>
      <c r="F358" s="107">
        <v>1109758</v>
      </c>
    </row>
    <row r="359" spans="1:6" x14ac:dyDescent="0.25">
      <c r="A359" s="115" t="s">
        <v>819</v>
      </c>
      <c r="B359" s="115" t="s">
        <v>266</v>
      </c>
      <c r="C359" s="107">
        <v>9818200</v>
      </c>
      <c r="D359" s="107">
        <v>9754700</v>
      </c>
      <c r="E359" s="107">
        <v>0</v>
      </c>
      <c r="F359" s="107">
        <v>63500</v>
      </c>
    </row>
    <row r="360" spans="1:6" x14ac:dyDescent="0.25">
      <c r="A360" s="115" t="s">
        <v>820</v>
      </c>
      <c r="B360" s="115" t="s">
        <v>266</v>
      </c>
      <c r="C360" s="107">
        <v>9818200</v>
      </c>
      <c r="D360" s="107">
        <v>9754700</v>
      </c>
      <c r="E360" s="107">
        <v>0</v>
      </c>
      <c r="F360" s="107">
        <v>63500</v>
      </c>
    </row>
    <row r="361" spans="1:6" x14ac:dyDescent="0.25">
      <c r="A361" s="115" t="s">
        <v>821</v>
      </c>
      <c r="B361" s="115" t="s">
        <v>267</v>
      </c>
      <c r="C361" s="107">
        <v>291920</v>
      </c>
      <c r="D361" s="107">
        <v>1919579.87</v>
      </c>
      <c r="E361" s="107">
        <v>1919579.87</v>
      </c>
      <c r="F361" s="107">
        <v>291920</v>
      </c>
    </row>
    <row r="362" spans="1:6" x14ac:dyDescent="0.25">
      <c r="A362" s="115" t="s">
        <v>822</v>
      </c>
      <c r="B362" s="115" t="s">
        <v>267</v>
      </c>
      <c r="C362" s="107">
        <v>291920</v>
      </c>
      <c r="D362" s="107">
        <v>1919579.87</v>
      </c>
      <c r="E362" s="107">
        <v>1919579.87</v>
      </c>
      <c r="F362" s="107">
        <v>291920</v>
      </c>
    </row>
    <row r="363" spans="1:6" x14ac:dyDescent="0.25">
      <c r="A363" s="115" t="s">
        <v>823</v>
      </c>
      <c r="B363" s="115" t="s">
        <v>50</v>
      </c>
      <c r="C363" s="107">
        <v>85394444</v>
      </c>
      <c r="D363" s="107">
        <v>0</v>
      </c>
      <c r="E363" s="107">
        <v>0</v>
      </c>
      <c r="F363" s="107">
        <v>85394444</v>
      </c>
    </row>
    <row r="364" spans="1:6" s="117" customFormat="1" x14ac:dyDescent="0.25">
      <c r="A364" s="116" t="s">
        <v>824</v>
      </c>
      <c r="B364" s="116" t="s">
        <v>825</v>
      </c>
      <c r="C364" s="108">
        <v>85394444</v>
      </c>
      <c r="D364" s="108">
        <v>0</v>
      </c>
      <c r="E364" s="108">
        <v>0</v>
      </c>
      <c r="F364" s="108">
        <v>85394444</v>
      </c>
    </row>
    <row r="365" spans="1:6" x14ac:dyDescent="0.25">
      <c r="A365" s="115" t="s">
        <v>826</v>
      </c>
      <c r="B365" s="115" t="s">
        <v>827</v>
      </c>
      <c r="C365" s="107">
        <v>0</v>
      </c>
      <c r="D365" s="107">
        <v>0</v>
      </c>
      <c r="E365" s="107">
        <v>0</v>
      </c>
      <c r="F365" s="107">
        <v>0</v>
      </c>
    </row>
    <row r="366" spans="1:6" x14ac:dyDescent="0.25">
      <c r="A366" s="115" t="s">
        <v>828</v>
      </c>
      <c r="B366" s="115" t="s">
        <v>827</v>
      </c>
      <c r="C366" s="107">
        <v>0</v>
      </c>
      <c r="D366" s="107">
        <v>0</v>
      </c>
      <c r="E366" s="107">
        <v>0</v>
      </c>
      <c r="F366" s="107">
        <v>0</v>
      </c>
    </row>
    <row r="367" spans="1:6" x14ac:dyDescent="0.25">
      <c r="A367" s="115" t="s">
        <v>829</v>
      </c>
      <c r="B367" s="115" t="s">
        <v>315</v>
      </c>
      <c r="C367" s="107">
        <v>85394444</v>
      </c>
      <c r="D367" s="107">
        <v>0</v>
      </c>
      <c r="E367" s="107">
        <v>0</v>
      </c>
      <c r="F367" s="107">
        <v>85394444</v>
      </c>
    </row>
    <row r="368" spans="1:6" x14ac:dyDescent="0.25">
      <c r="A368" s="115" t="s">
        <v>830</v>
      </c>
      <c r="B368" s="115" t="s">
        <v>315</v>
      </c>
      <c r="C368" s="107">
        <v>85394444</v>
      </c>
      <c r="D368" s="107">
        <v>0</v>
      </c>
      <c r="E368" s="107">
        <v>0</v>
      </c>
      <c r="F368" s="107">
        <v>85394444</v>
      </c>
    </row>
    <row r="369" spans="1:6" x14ac:dyDescent="0.25">
      <c r="A369" s="115" t="s">
        <v>831</v>
      </c>
      <c r="B369" s="115" t="s">
        <v>832</v>
      </c>
      <c r="C369" s="107">
        <v>0</v>
      </c>
      <c r="D369" s="107">
        <v>580000000</v>
      </c>
      <c r="E369" s="107">
        <v>0</v>
      </c>
      <c r="F369" s="107">
        <v>-580000000</v>
      </c>
    </row>
    <row r="370" spans="1:6" x14ac:dyDescent="0.25">
      <c r="A370" s="115" t="s">
        <v>1116</v>
      </c>
      <c r="B370" s="115" t="s">
        <v>1117</v>
      </c>
      <c r="C370" s="107">
        <v>0</v>
      </c>
      <c r="D370" s="107">
        <v>580000000</v>
      </c>
      <c r="E370" s="107">
        <v>0</v>
      </c>
      <c r="F370" s="107">
        <v>-580000000</v>
      </c>
    </row>
    <row r="371" spans="1:6" x14ac:dyDescent="0.25">
      <c r="A371" s="115" t="s">
        <v>1118</v>
      </c>
      <c r="B371" s="115" t="s">
        <v>612</v>
      </c>
      <c r="C371" s="107">
        <v>0</v>
      </c>
      <c r="D371" s="107">
        <v>580000000</v>
      </c>
      <c r="E371" s="107">
        <v>0</v>
      </c>
      <c r="F371" s="107">
        <v>-580000000</v>
      </c>
    </row>
    <row r="372" spans="1:6" x14ac:dyDescent="0.25">
      <c r="A372" s="115" t="s">
        <v>1119</v>
      </c>
      <c r="B372" s="115" t="s">
        <v>1120</v>
      </c>
      <c r="C372" s="107">
        <v>0</v>
      </c>
      <c r="D372" s="107">
        <v>580000000</v>
      </c>
      <c r="E372" s="107">
        <v>0</v>
      </c>
      <c r="F372" s="107">
        <v>-580000000</v>
      </c>
    </row>
    <row r="373" spans="1:6" x14ac:dyDescent="0.25">
      <c r="A373" s="115" t="s">
        <v>833</v>
      </c>
      <c r="B373" s="115" t="s">
        <v>834</v>
      </c>
      <c r="C373" s="107">
        <v>0</v>
      </c>
      <c r="D373" s="107">
        <v>0</v>
      </c>
      <c r="E373" s="107">
        <v>0</v>
      </c>
      <c r="F373" s="107">
        <v>0</v>
      </c>
    </row>
    <row r="374" spans="1:6" x14ac:dyDescent="0.25">
      <c r="A374" s="115" t="s">
        <v>835</v>
      </c>
      <c r="B374" s="115" t="s">
        <v>836</v>
      </c>
      <c r="C374" s="107">
        <v>0</v>
      </c>
      <c r="D374" s="107">
        <v>0</v>
      </c>
      <c r="E374" s="107">
        <v>0</v>
      </c>
      <c r="F374" s="107">
        <v>0</v>
      </c>
    </row>
    <row r="375" spans="1:6" x14ac:dyDescent="0.25">
      <c r="A375" s="115" t="s">
        <v>837</v>
      </c>
      <c r="B375" s="115" t="s">
        <v>838</v>
      </c>
      <c r="C375" s="107">
        <v>0</v>
      </c>
      <c r="D375" s="107">
        <v>0</v>
      </c>
      <c r="E375" s="107">
        <v>0</v>
      </c>
      <c r="F375" s="107">
        <v>0</v>
      </c>
    </row>
    <row r="376" spans="1:6" x14ac:dyDescent="0.25">
      <c r="A376" s="115" t="s">
        <v>839</v>
      </c>
      <c r="B376" s="115" t="s">
        <v>16</v>
      </c>
      <c r="C376" s="107">
        <v>8738637466.5599995</v>
      </c>
      <c r="D376" s="107">
        <v>0</v>
      </c>
      <c r="E376" s="107">
        <v>0</v>
      </c>
      <c r="F376" s="107">
        <v>8738637466.5599995</v>
      </c>
    </row>
    <row r="377" spans="1:6" x14ac:dyDescent="0.25">
      <c r="A377" s="115" t="s">
        <v>840</v>
      </c>
      <c r="B377" s="115" t="s">
        <v>269</v>
      </c>
      <c r="C377" s="107">
        <v>8738637466.5599995</v>
      </c>
      <c r="D377" s="107">
        <v>0</v>
      </c>
      <c r="E377" s="107">
        <v>0</v>
      </c>
      <c r="F377" s="107">
        <v>8738637466.5599995</v>
      </c>
    </row>
    <row r="378" spans="1:6" x14ac:dyDescent="0.25">
      <c r="A378" s="115" t="s">
        <v>841</v>
      </c>
      <c r="B378" s="115" t="s">
        <v>842</v>
      </c>
      <c r="C378" s="107">
        <v>2135861251.4400001</v>
      </c>
      <c r="D378" s="107">
        <v>0</v>
      </c>
      <c r="E378" s="107">
        <v>0</v>
      </c>
      <c r="F378" s="107">
        <v>2135861251.4400001</v>
      </c>
    </row>
    <row r="379" spans="1:6" x14ac:dyDescent="0.25">
      <c r="A379" s="115" t="s">
        <v>843</v>
      </c>
      <c r="B379" s="115" t="s">
        <v>57</v>
      </c>
      <c r="C379" s="107">
        <v>2135861251.4400001</v>
      </c>
      <c r="D379" s="107">
        <v>0</v>
      </c>
      <c r="E379" s="107">
        <v>0</v>
      </c>
      <c r="F379" s="107">
        <v>2135861251.4400001</v>
      </c>
    </row>
    <row r="380" spans="1:6" x14ac:dyDescent="0.25">
      <c r="A380" s="115" t="s">
        <v>844</v>
      </c>
      <c r="B380" s="115" t="s">
        <v>845</v>
      </c>
      <c r="C380" s="107">
        <v>1676954948.4400001</v>
      </c>
      <c r="D380" s="107">
        <v>0</v>
      </c>
      <c r="E380" s="107">
        <v>0</v>
      </c>
      <c r="F380" s="107">
        <v>1676954948.4400001</v>
      </c>
    </row>
    <row r="381" spans="1:6" x14ac:dyDescent="0.25">
      <c r="A381" s="115" t="s">
        <v>846</v>
      </c>
      <c r="B381" s="115" t="s">
        <v>847</v>
      </c>
      <c r="C381" s="107">
        <v>458906303</v>
      </c>
      <c r="D381" s="107">
        <v>0</v>
      </c>
      <c r="E381" s="107">
        <v>0</v>
      </c>
      <c r="F381" s="107">
        <v>458906303</v>
      </c>
    </row>
    <row r="382" spans="1:6" x14ac:dyDescent="0.25">
      <c r="A382" s="115" t="s">
        <v>848</v>
      </c>
      <c r="B382" s="115" t="s">
        <v>849</v>
      </c>
      <c r="C382" s="107">
        <v>6602776215.1199999</v>
      </c>
      <c r="D382" s="107">
        <v>0</v>
      </c>
      <c r="E382" s="107">
        <v>0</v>
      </c>
      <c r="F382" s="107">
        <v>6602776215.1199999</v>
      </c>
    </row>
    <row r="383" spans="1:6" x14ac:dyDescent="0.25">
      <c r="A383" s="115" t="s">
        <v>850</v>
      </c>
      <c r="B383" s="115" t="s">
        <v>851</v>
      </c>
      <c r="C383" s="107">
        <v>8373055602.6400003</v>
      </c>
      <c r="D383" s="107">
        <v>0</v>
      </c>
      <c r="E383" s="107">
        <v>0</v>
      </c>
      <c r="F383" s="107">
        <v>8373055602.6400003</v>
      </c>
    </row>
    <row r="384" spans="1:6" x14ac:dyDescent="0.25">
      <c r="A384" s="115" t="s">
        <v>852</v>
      </c>
      <c r="B384" s="115" t="s">
        <v>851</v>
      </c>
      <c r="C384" s="107">
        <v>4557344958.7799997</v>
      </c>
      <c r="D384" s="107">
        <v>0</v>
      </c>
      <c r="E384" s="107">
        <v>0</v>
      </c>
      <c r="F384" s="107">
        <v>4557344958.7799997</v>
      </c>
    </row>
    <row r="385" spans="1:6" x14ac:dyDescent="0.25">
      <c r="A385" s="115" t="s">
        <v>853</v>
      </c>
      <c r="B385" s="115" t="s">
        <v>854</v>
      </c>
      <c r="C385" s="107">
        <v>10596625.82</v>
      </c>
      <c r="D385" s="107">
        <v>0</v>
      </c>
      <c r="E385" s="107">
        <v>0</v>
      </c>
      <c r="F385" s="107">
        <v>10596625.82</v>
      </c>
    </row>
    <row r="386" spans="1:6" x14ac:dyDescent="0.25">
      <c r="A386" s="115" t="s">
        <v>855</v>
      </c>
      <c r="B386" s="115" t="s">
        <v>856</v>
      </c>
      <c r="C386" s="107">
        <v>3805114018.04</v>
      </c>
      <c r="D386" s="107">
        <v>0</v>
      </c>
      <c r="E386" s="107">
        <v>0</v>
      </c>
      <c r="F386" s="107">
        <v>3805114018.04</v>
      </c>
    </row>
    <row r="387" spans="1:6" x14ac:dyDescent="0.25">
      <c r="A387" s="115" t="s">
        <v>857</v>
      </c>
      <c r="B387" s="115" t="s">
        <v>858</v>
      </c>
      <c r="C387" s="107">
        <v>-1770279387.52</v>
      </c>
      <c r="D387" s="107">
        <v>0</v>
      </c>
      <c r="E387" s="107">
        <v>0</v>
      </c>
      <c r="F387" s="107">
        <v>-1770279387.52</v>
      </c>
    </row>
    <row r="388" spans="1:6" x14ac:dyDescent="0.25">
      <c r="A388" s="115" t="s">
        <v>859</v>
      </c>
      <c r="B388" s="115" t="s">
        <v>858</v>
      </c>
      <c r="C388" s="107">
        <v>-1770279387.52</v>
      </c>
      <c r="D388" s="107">
        <v>0</v>
      </c>
      <c r="E388" s="107">
        <v>0</v>
      </c>
      <c r="F388" s="107">
        <v>-1770279387.52</v>
      </c>
    </row>
    <row r="389" spans="1:6" x14ac:dyDescent="0.25">
      <c r="A389" s="115" t="s">
        <v>860</v>
      </c>
      <c r="B389" s="115" t="s">
        <v>861</v>
      </c>
      <c r="C389" s="107">
        <v>0</v>
      </c>
      <c r="D389" s="107">
        <v>0</v>
      </c>
      <c r="E389" s="107">
        <v>0</v>
      </c>
      <c r="F389" s="107">
        <v>0</v>
      </c>
    </row>
    <row r="390" spans="1:6" x14ac:dyDescent="0.25">
      <c r="A390" s="115" t="s">
        <v>862</v>
      </c>
      <c r="B390" s="115" t="s">
        <v>863</v>
      </c>
      <c r="C390" s="107">
        <v>0</v>
      </c>
      <c r="D390" s="107">
        <v>0</v>
      </c>
      <c r="E390" s="107">
        <v>0</v>
      </c>
      <c r="F390" s="107">
        <v>0</v>
      </c>
    </row>
    <row r="391" spans="1:6" x14ac:dyDescent="0.25">
      <c r="A391" s="115" t="s">
        <v>864</v>
      </c>
      <c r="B391" s="115" t="s">
        <v>865</v>
      </c>
      <c r="C391" s="107">
        <v>0</v>
      </c>
      <c r="D391" s="107">
        <v>0</v>
      </c>
      <c r="E391" s="107">
        <v>0</v>
      </c>
      <c r="F391" s="107">
        <v>0</v>
      </c>
    </row>
    <row r="392" spans="1:6" x14ac:dyDescent="0.25">
      <c r="A392" s="115" t="s">
        <v>866</v>
      </c>
      <c r="B392" s="115" t="s">
        <v>867</v>
      </c>
      <c r="C392" s="107">
        <v>0</v>
      </c>
      <c r="D392" s="107">
        <v>0</v>
      </c>
      <c r="E392" s="107">
        <v>0</v>
      </c>
      <c r="F392" s="107">
        <v>0</v>
      </c>
    </row>
    <row r="393" spans="1:6" x14ac:dyDescent="0.25">
      <c r="A393" s="115" t="s">
        <v>868</v>
      </c>
      <c r="B393" s="115" t="s">
        <v>867</v>
      </c>
      <c r="C393" s="107">
        <v>0</v>
      </c>
      <c r="D393" s="107">
        <v>0</v>
      </c>
      <c r="E393" s="107">
        <v>0</v>
      </c>
      <c r="F393" s="107">
        <v>0</v>
      </c>
    </row>
    <row r="394" spans="1:6" x14ac:dyDescent="0.25">
      <c r="A394" s="115" t="s">
        <v>869</v>
      </c>
      <c r="B394" s="115" t="s">
        <v>870</v>
      </c>
      <c r="C394" s="107">
        <v>0</v>
      </c>
      <c r="D394" s="107">
        <v>0</v>
      </c>
      <c r="E394" s="107">
        <v>0</v>
      </c>
      <c r="F394" s="107">
        <v>0</v>
      </c>
    </row>
    <row r="395" spans="1:6" x14ac:dyDescent="0.25">
      <c r="A395" s="115" t="s">
        <v>871</v>
      </c>
      <c r="B395" s="115" t="s">
        <v>10</v>
      </c>
      <c r="C395" s="107">
        <v>0</v>
      </c>
      <c r="D395" s="107">
        <v>0</v>
      </c>
      <c r="E395" s="107">
        <v>0</v>
      </c>
      <c r="F395" s="107">
        <v>0</v>
      </c>
    </row>
    <row r="396" spans="1:6" x14ac:dyDescent="0.25">
      <c r="A396" s="115" t="s">
        <v>872</v>
      </c>
      <c r="B396" s="115" t="s">
        <v>873</v>
      </c>
      <c r="C396" s="107">
        <v>0</v>
      </c>
      <c r="D396" s="107">
        <v>0</v>
      </c>
      <c r="E396" s="107">
        <v>0</v>
      </c>
      <c r="F396" s="107">
        <v>0</v>
      </c>
    </row>
    <row r="397" spans="1:6" x14ac:dyDescent="0.25">
      <c r="A397" s="115" t="s">
        <v>874</v>
      </c>
      <c r="B397" s="115" t="s">
        <v>875</v>
      </c>
      <c r="C397" s="107">
        <v>0</v>
      </c>
      <c r="D397" s="107">
        <v>0</v>
      </c>
      <c r="E397" s="107">
        <v>0</v>
      </c>
      <c r="F397" s="107">
        <v>0</v>
      </c>
    </row>
    <row r="398" spans="1:6" x14ac:dyDescent="0.25">
      <c r="A398" s="115" t="s">
        <v>876</v>
      </c>
      <c r="B398" s="115" t="s">
        <v>877</v>
      </c>
      <c r="C398" s="107">
        <v>0</v>
      </c>
      <c r="D398" s="107">
        <v>0</v>
      </c>
      <c r="E398" s="107">
        <v>0</v>
      </c>
      <c r="F398" s="107">
        <v>0</v>
      </c>
    </row>
    <row r="399" spans="1:6" x14ac:dyDescent="0.25">
      <c r="A399" s="115" t="s">
        <v>878</v>
      </c>
      <c r="B399" s="115" t="s">
        <v>879</v>
      </c>
      <c r="C399" s="107">
        <v>0</v>
      </c>
      <c r="D399" s="107">
        <v>0</v>
      </c>
      <c r="E399" s="107">
        <v>0</v>
      </c>
      <c r="F399" s="107">
        <v>0</v>
      </c>
    </row>
    <row r="400" spans="1:6" x14ac:dyDescent="0.25">
      <c r="A400" s="115" t="s">
        <v>880</v>
      </c>
      <c r="B400" s="115" t="s">
        <v>881</v>
      </c>
      <c r="C400" s="107">
        <v>0</v>
      </c>
      <c r="D400" s="107">
        <v>0</v>
      </c>
      <c r="E400" s="107">
        <v>0</v>
      </c>
      <c r="F400" s="107">
        <v>0</v>
      </c>
    </row>
    <row r="401" spans="1:6" x14ac:dyDescent="0.25">
      <c r="A401" s="115" t="s">
        <v>882</v>
      </c>
      <c r="B401" s="115" t="s">
        <v>11</v>
      </c>
      <c r="C401" s="107">
        <v>0</v>
      </c>
      <c r="D401" s="107">
        <v>0</v>
      </c>
      <c r="E401" s="107">
        <v>0</v>
      </c>
      <c r="F401" s="107">
        <v>0</v>
      </c>
    </row>
    <row r="402" spans="1:6" x14ac:dyDescent="0.25">
      <c r="A402" s="115" t="s">
        <v>883</v>
      </c>
      <c r="B402" s="115" t="s">
        <v>884</v>
      </c>
      <c r="C402" s="107">
        <v>0</v>
      </c>
      <c r="D402" s="107">
        <v>0</v>
      </c>
      <c r="E402" s="107">
        <v>0</v>
      </c>
      <c r="F402" s="107">
        <v>0</v>
      </c>
    </row>
    <row r="403" spans="1:6" x14ac:dyDescent="0.25">
      <c r="A403" s="115" t="s">
        <v>885</v>
      </c>
      <c r="B403" s="115" t="s">
        <v>886</v>
      </c>
      <c r="C403" s="107">
        <v>0</v>
      </c>
      <c r="D403" s="107">
        <v>0</v>
      </c>
      <c r="E403" s="107">
        <v>0</v>
      </c>
      <c r="F403" s="107">
        <v>0</v>
      </c>
    </row>
    <row r="404" spans="1:6" x14ac:dyDescent="0.25">
      <c r="A404" s="115" t="s">
        <v>887</v>
      </c>
      <c r="B404" s="115" t="s">
        <v>888</v>
      </c>
      <c r="C404" s="107">
        <v>0</v>
      </c>
      <c r="D404" s="107">
        <v>0</v>
      </c>
      <c r="E404" s="107">
        <v>0</v>
      </c>
      <c r="F404" s="107">
        <v>0</v>
      </c>
    </row>
    <row r="405" spans="1:6" x14ac:dyDescent="0.25">
      <c r="A405" s="115" t="s">
        <v>889</v>
      </c>
      <c r="B405" s="115" t="s">
        <v>890</v>
      </c>
      <c r="C405" s="107">
        <v>0</v>
      </c>
      <c r="D405" s="107">
        <v>0</v>
      </c>
      <c r="E405" s="107">
        <v>0</v>
      </c>
      <c r="F405" s="107">
        <v>0</v>
      </c>
    </row>
    <row r="406" spans="1:6" x14ac:dyDescent="0.25">
      <c r="A406" s="115" t="s">
        <v>891</v>
      </c>
      <c r="B406" s="115" t="s">
        <v>8</v>
      </c>
      <c r="C406" s="107">
        <v>0</v>
      </c>
      <c r="D406" s="107">
        <v>0</v>
      </c>
      <c r="E406" s="107">
        <v>0</v>
      </c>
      <c r="F406" s="107">
        <v>0</v>
      </c>
    </row>
    <row r="407" spans="1:6" s="117" customFormat="1" x14ac:dyDescent="0.25">
      <c r="A407" s="115" t="s">
        <v>892</v>
      </c>
      <c r="B407" s="115" t="s">
        <v>893</v>
      </c>
      <c r="C407" s="107">
        <v>0</v>
      </c>
      <c r="D407" s="107">
        <v>0</v>
      </c>
      <c r="E407" s="107">
        <v>0</v>
      </c>
      <c r="F407" s="107">
        <v>0</v>
      </c>
    </row>
    <row r="408" spans="1:6" s="117" customFormat="1" x14ac:dyDescent="0.25">
      <c r="A408" s="115" t="s">
        <v>894</v>
      </c>
      <c r="B408" s="115" t="s">
        <v>895</v>
      </c>
      <c r="C408" s="107">
        <v>0</v>
      </c>
      <c r="D408" s="107">
        <v>0</v>
      </c>
      <c r="E408" s="107">
        <v>0</v>
      </c>
      <c r="F408" s="107">
        <v>0</v>
      </c>
    </row>
    <row r="409" spans="1:6" x14ac:dyDescent="0.25">
      <c r="A409" s="115" t="s">
        <v>896</v>
      </c>
      <c r="B409" s="115" t="s">
        <v>897</v>
      </c>
      <c r="C409" s="107">
        <v>0</v>
      </c>
      <c r="D409" s="107">
        <v>0</v>
      </c>
      <c r="E409" s="107">
        <v>0</v>
      </c>
      <c r="F409" s="107">
        <v>0</v>
      </c>
    </row>
    <row r="410" spans="1:6" s="181" customFormat="1" x14ac:dyDescent="0.25">
      <c r="A410" s="179" t="s">
        <v>898</v>
      </c>
      <c r="B410" s="179" t="s">
        <v>272</v>
      </c>
      <c r="C410" s="180">
        <v>2576484717.3099999</v>
      </c>
      <c r="D410" s="180">
        <v>6053597</v>
      </c>
      <c r="E410" s="180">
        <v>758682339.50999999</v>
      </c>
      <c r="F410" s="180">
        <v>3329113459.8200002</v>
      </c>
    </row>
    <row r="411" spans="1:6" s="187" customFormat="1" x14ac:dyDescent="0.25">
      <c r="A411" s="185" t="s">
        <v>899</v>
      </c>
      <c r="B411" s="185" t="s">
        <v>273</v>
      </c>
      <c r="C411" s="186">
        <v>872714481.95000005</v>
      </c>
      <c r="D411" s="186">
        <v>5558222</v>
      </c>
      <c r="E411" s="186">
        <v>121109001</v>
      </c>
      <c r="F411" s="186">
        <v>988265260.95000005</v>
      </c>
    </row>
    <row r="412" spans="1:6" x14ac:dyDescent="0.25">
      <c r="A412" s="115" t="s">
        <v>900</v>
      </c>
      <c r="B412" s="115" t="s">
        <v>424</v>
      </c>
      <c r="C412" s="107">
        <v>825324032</v>
      </c>
      <c r="D412" s="107">
        <v>5558222</v>
      </c>
      <c r="E412" s="107">
        <v>116232151</v>
      </c>
      <c r="F412" s="107">
        <v>935997961</v>
      </c>
    </row>
    <row r="413" spans="1:6" x14ac:dyDescent="0.25">
      <c r="A413" s="115" t="s">
        <v>901</v>
      </c>
      <c r="B413" s="115" t="s">
        <v>275</v>
      </c>
      <c r="C413" s="107">
        <v>814517332</v>
      </c>
      <c r="D413" s="107">
        <v>5558222</v>
      </c>
      <c r="E413" s="107">
        <v>114011851</v>
      </c>
      <c r="F413" s="107">
        <v>922970961</v>
      </c>
    </row>
    <row r="414" spans="1:6" x14ac:dyDescent="0.25">
      <c r="A414" s="115" t="s">
        <v>902</v>
      </c>
      <c r="B414" s="115" t="s">
        <v>275</v>
      </c>
      <c r="C414" s="107">
        <v>814517332</v>
      </c>
      <c r="D414" s="107">
        <v>5558222</v>
      </c>
      <c r="E414" s="107">
        <v>114011851</v>
      </c>
      <c r="F414" s="107">
        <v>922970961</v>
      </c>
    </row>
    <row r="415" spans="1:6" x14ac:dyDescent="0.25">
      <c r="A415" s="115" t="s">
        <v>903</v>
      </c>
      <c r="B415" s="115" t="s">
        <v>276</v>
      </c>
      <c r="C415" s="107">
        <v>10806700</v>
      </c>
      <c r="D415" s="107">
        <v>0</v>
      </c>
      <c r="E415" s="107">
        <v>2220300</v>
      </c>
      <c r="F415" s="107">
        <v>13027000</v>
      </c>
    </row>
    <row r="416" spans="1:6" x14ac:dyDescent="0.25">
      <c r="A416" s="115" t="s">
        <v>904</v>
      </c>
      <c r="B416" s="115" t="s">
        <v>276</v>
      </c>
      <c r="C416" s="107">
        <v>10806700</v>
      </c>
      <c r="D416" s="107">
        <v>0</v>
      </c>
      <c r="E416" s="107">
        <v>2220300</v>
      </c>
      <c r="F416" s="107">
        <v>13027000</v>
      </c>
    </row>
    <row r="417" spans="1:6" x14ac:dyDescent="0.25">
      <c r="A417" s="115" t="s">
        <v>905</v>
      </c>
      <c r="B417" s="115" t="s">
        <v>906</v>
      </c>
      <c r="C417" s="107">
        <v>49161799.950000003</v>
      </c>
      <c r="D417" s="107">
        <v>0</v>
      </c>
      <c r="E417" s="107">
        <v>4876850</v>
      </c>
      <c r="F417" s="107">
        <v>54038649.950000003</v>
      </c>
    </row>
    <row r="418" spans="1:6" x14ac:dyDescent="0.25">
      <c r="A418" s="115" t="s">
        <v>907</v>
      </c>
      <c r="B418" s="115" t="s">
        <v>275</v>
      </c>
      <c r="C418" s="107">
        <v>10124349.949999999</v>
      </c>
      <c r="D418" s="107">
        <v>0</v>
      </c>
      <c r="E418" s="107">
        <v>1079200</v>
      </c>
      <c r="F418" s="107">
        <v>11203549.949999999</v>
      </c>
    </row>
    <row r="419" spans="1:6" x14ac:dyDescent="0.25">
      <c r="A419" s="115" t="s">
        <v>908</v>
      </c>
      <c r="B419" s="115" t="s">
        <v>275</v>
      </c>
      <c r="C419" s="107">
        <v>10124349.949999999</v>
      </c>
      <c r="D419" s="107">
        <v>0</v>
      </c>
      <c r="E419" s="107">
        <v>1079200</v>
      </c>
      <c r="F419" s="107">
        <v>11203549.949999999</v>
      </c>
    </row>
    <row r="420" spans="1:6" x14ac:dyDescent="0.25">
      <c r="A420" s="115" t="s">
        <v>909</v>
      </c>
      <c r="B420" s="115" t="s">
        <v>185</v>
      </c>
      <c r="C420" s="107">
        <v>34539950</v>
      </c>
      <c r="D420" s="107">
        <v>0</v>
      </c>
      <c r="E420" s="107">
        <v>3726800</v>
      </c>
      <c r="F420" s="107">
        <v>38266750</v>
      </c>
    </row>
    <row r="421" spans="1:6" x14ac:dyDescent="0.25">
      <c r="A421" s="115" t="s">
        <v>910</v>
      </c>
      <c r="B421" s="115" t="s">
        <v>185</v>
      </c>
      <c r="C421" s="107">
        <v>34539950</v>
      </c>
      <c r="D421" s="107">
        <v>0</v>
      </c>
      <c r="E421" s="107">
        <v>3726800</v>
      </c>
      <c r="F421" s="107">
        <v>38266750</v>
      </c>
    </row>
    <row r="422" spans="1:6" x14ac:dyDescent="0.25">
      <c r="A422" s="115" t="s">
        <v>911</v>
      </c>
      <c r="B422" s="115" t="s">
        <v>278</v>
      </c>
      <c r="C422" s="107">
        <v>4497500</v>
      </c>
      <c r="D422" s="107">
        <v>0</v>
      </c>
      <c r="E422" s="107">
        <v>70850</v>
      </c>
      <c r="F422" s="107">
        <v>4568350</v>
      </c>
    </row>
    <row r="423" spans="1:6" x14ac:dyDescent="0.25">
      <c r="A423" s="115" t="s">
        <v>912</v>
      </c>
      <c r="B423" s="115" t="s">
        <v>913</v>
      </c>
      <c r="C423" s="107">
        <v>4497500</v>
      </c>
      <c r="D423" s="107">
        <v>0</v>
      </c>
      <c r="E423" s="107">
        <v>70850</v>
      </c>
      <c r="F423" s="107">
        <v>4568350</v>
      </c>
    </row>
    <row r="424" spans="1:6" s="117" customFormat="1" x14ac:dyDescent="0.25">
      <c r="A424" s="115" t="s">
        <v>1169</v>
      </c>
      <c r="B424" s="115" t="s">
        <v>1170</v>
      </c>
      <c r="C424" s="107">
        <v>-1771350</v>
      </c>
      <c r="D424" s="107">
        <v>0</v>
      </c>
      <c r="E424" s="107">
        <v>0</v>
      </c>
      <c r="F424" s="107">
        <v>-1771350</v>
      </c>
    </row>
    <row r="425" spans="1:6" x14ac:dyDescent="0.25">
      <c r="A425" s="115" t="s">
        <v>1171</v>
      </c>
      <c r="B425" s="115" t="s">
        <v>114</v>
      </c>
      <c r="C425" s="107">
        <v>-1771350</v>
      </c>
      <c r="D425" s="107">
        <v>0</v>
      </c>
      <c r="E425" s="107">
        <v>0</v>
      </c>
      <c r="F425" s="107">
        <v>-1771350</v>
      </c>
    </row>
    <row r="426" spans="1:6" x14ac:dyDescent="0.25">
      <c r="A426" s="115" t="s">
        <v>1172</v>
      </c>
      <c r="B426" s="115" t="s">
        <v>114</v>
      </c>
      <c r="C426" s="107">
        <v>-1771350</v>
      </c>
      <c r="D426" s="107">
        <v>0</v>
      </c>
      <c r="E426" s="107">
        <v>0</v>
      </c>
      <c r="F426" s="107">
        <v>-1771350</v>
      </c>
    </row>
    <row r="427" spans="1:6" s="187" customFormat="1" x14ac:dyDescent="0.25">
      <c r="A427" s="185" t="s">
        <v>914</v>
      </c>
      <c r="B427" s="185" t="s">
        <v>915</v>
      </c>
      <c r="C427" s="186">
        <v>1574339380.53</v>
      </c>
      <c r="D427" s="186">
        <v>495375</v>
      </c>
      <c r="E427" s="186">
        <v>637567338.50999999</v>
      </c>
      <c r="F427" s="186">
        <v>2211411344.04</v>
      </c>
    </row>
    <row r="428" spans="1:6" x14ac:dyDescent="0.25">
      <c r="A428" s="115" t="s">
        <v>916</v>
      </c>
      <c r="B428" s="115" t="s">
        <v>917</v>
      </c>
      <c r="C428" s="107">
        <v>1539457697.53</v>
      </c>
      <c r="D428" s="107">
        <v>495375</v>
      </c>
      <c r="E428" s="107">
        <v>626149637.50999999</v>
      </c>
      <c r="F428" s="107">
        <v>2165111960.04</v>
      </c>
    </row>
    <row r="429" spans="1:6" x14ac:dyDescent="0.25">
      <c r="A429" s="115" t="s">
        <v>918</v>
      </c>
      <c r="B429" s="115" t="s">
        <v>280</v>
      </c>
      <c r="C429" s="107">
        <v>1292415189.3399999</v>
      </c>
      <c r="D429" s="107">
        <v>0</v>
      </c>
      <c r="E429" s="107">
        <v>515442253.72000003</v>
      </c>
      <c r="F429" s="107">
        <v>1807857443.0599999</v>
      </c>
    </row>
    <row r="430" spans="1:6" s="117" customFormat="1" x14ac:dyDescent="0.25">
      <c r="A430" s="115" t="s">
        <v>919</v>
      </c>
      <c r="B430" s="115" t="s">
        <v>920</v>
      </c>
      <c r="C430" s="107">
        <v>247042508.19</v>
      </c>
      <c r="D430" s="107">
        <v>495375</v>
      </c>
      <c r="E430" s="107">
        <v>110707383.79000001</v>
      </c>
      <c r="F430" s="107">
        <v>357254516.98000002</v>
      </c>
    </row>
    <row r="431" spans="1:6" x14ac:dyDescent="0.25">
      <c r="A431" s="115" t="s">
        <v>921</v>
      </c>
      <c r="B431" s="115" t="s">
        <v>922</v>
      </c>
      <c r="C431" s="107">
        <v>34881683</v>
      </c>
      <c r="D431" s="107">
        <v>0</v>
      </c>
      <c r="E431" s="107">
        <v>11417701</v>
      </c>
      <c r="F431" s="107">
        <v>46299384</v>
      </c>
    </row>
    <row r="432" spans="1:6" x14ac:dyDescent="0.25">
      <c r="A432" s="115" t="s">
        <v>923</v>
      </c>
      <c r="B432" s="115" t="s">
        <v>924</v>
      </c>
      <c r="C432" s="107">
        <v>34881683</v>
      </c>
      <c r="D432" s="107">
        <v>0</v>
      </c>
      <c r="E432" s="107">
        <v>11417701</v>
      </c>
      <c r="F432" s="107">
        <v>46299384</v>
      </c>
    </row>
    <row r="433" spans="1:6" x14ac:dyDescent="0.25">
      <c r="A433" s="115" t="s">
        <v>925</v>
      </c>
      <c r="B433" s="115" t="s">
        <v>106</v>
      </c>
      <c r="C433" s="107">
        <v>129430854.83</v>
      </c>
      <c r="D433" s="107">
        <v>0</v>
      </c>
      <c r="E433" s="107">
        <v>6000</v>
      </c>
      <c r="F433" s="107">
        <v>129436854.83</v>
      </c>
    </row>
    <row r="434" spans="1:6" x14ac:dyDescent="0.25">
      <c r="A434" s="115" t="s">
        <v>926</v>
      </c>
      <c r="B434" s="115" t="s">
        <v>927</v>
      </c>
      <c r="C434" s="107">
        <v>129430854.83</v>
      </c>
      <c r="D434" s="107">
        <v>0</v>
      </c>
      <c r="E434" s="107">
        <v>6000</v>
      </c>
      <c r="F434" s="107">
        <v>129436854.83</v>
      </c>
    </row>
    <row r="435" spans="1:6" x14ac:dyDescent="0.25">
      <c r="A435" s="115" t="s">
        <v>1173</v>
      </c>
      <c r="B435" s="115" t="s">
        <v>1174</v>
      </c>
      <c r="C435" s="107">
        <v>129417964.83</v>
      </c>
      <c r="D435" s="107">
        <v>0</v>
      </c>
      <c r="E435" s="107">
        <v>0</v>
      </c>
      <c r="F435" s="107">
        <v>129417964.83</v>
      </c>
    </row>
    <row r="436" spans="1:6" x14ac:dyDescent="0.25">
      <c r="A436" s="115" t="s">
        <v>1175</v>
      </c>
      <c r="B436" s="115" t="s">
        <v>1174</v>
      </c>
      <c r="C436" s="107">
        <v>129417964.83</v>
      </c>
      <c r="D436" s="107">
        <v>0</v>
      </c>
      <c r="E436" s="107">
        <v>0</v>
      </c>
      <c r="F436" s="107">
        <v>129417964.83</v>
      </c>
    </row>
    <row r="437" spans="1:6" s="126" customFormat="1" x14ac:dyDescent="0.25">
      <c r="A437" s="115" t="s">
        <v>928</v>
      </c>
      <c r="B437" s="115" t="s">
        <v>929</v>
      </c>
      <c r="C437" s="107">
        <v>12890</v>
      </c>
      <c r="D437" s="107">
        <v>0</v>
      </c>
      <c r="E437" s="107">
        <v>6000</v>
      </c>
      <c r="F437" s="107">
        <v>18890</v>
      </c>
    </row>
    <row r="438" spans="1:6" x14ac:dyDescent="0.25">
      <c r="A438" s="115" t="s">
        <v>930</v>
      </c>
      <c r="B438" s="115" t="s">
        <v>929</v>
      </c>
      <c r="C438" s="107">
        <v>12890</v>
      </c>
      <c r="D438" s="107">
        <v>0</v>
      </c>
      <c r="E438" s="107">
        <v>6000</v>
      </c>
      <c r="F438" s="107">
        <v>18890</v>
      </c>
    </row>
    <row r="439" spans="1:6" x14ac:dyDescent="0.25">
      <c r="A439" s="115" t="s">
        <v>931</v>
      </c>
      <c r="B439" s="115" t="s">
        <v>932</v>
      </c>
      <c r="C439" s="107">
        <v>2109622150.21</v>
      </c>
      <c r="D439" s="107">
        <v>625967655.50999999</v>
      </c>
      <c r="E439" s="107">
        <v>50712739</v>
      </c>
      <c r="F439" s="107">
        <v>2684877066.7199998</v>
      </c>
    </row>
    <row r="440" spans="1:6" x14ac:dyDescent="0.25">
      <c r="A440" s="115" t="s">
        <v>933</v>
      </c>
      <c r="B440" s="115" t="s">
        <v>934</v>
      </c>
      <c r="C440" s="107">
        <v>1971713690.3199999</v>
      </c>
      <c r="D440" s="107">
        <v>594514942.50999999</v>
      </c>
      <c r="E440" s="107">
        <v>49958939</v>
      </c>
      <c r="F440" s="107">
        <v>2516269693.8299999</v>
      </c>
    </row>
    <row r="441" spans="1:6" x14ac:dyDescent="0.25">
      <c r="A441" s="115" t="s">
        <v>935</v>
      </c>
      <c r="B441" s="115" t="s">
        <v>936</v>
      </c>
      <c r="C441" s="107">
        <v>847615177</v>
      </c>
      <c r="D441" s="107">
        <v>323716620</v>
      </c>
      <c r="E441" s="107">
        <v>41017990</v>
      </c>
      <c r="F441" s="107">
        <v>1130313807</v>
      </c>
    </row>
    <row r="442" spans="1:6" x14ac:dyDescent="0.25">
      <c r="A442" s="115" t="s">
        <v>937</v>
      </c>
      <c r="B442" s="115" t="s">
        <v>287</v>
      </c>
      <c r="C442" s="107">
        <v>799962322</v>
      </c>
      <c r="D442" s="107">
        <v>314078164</v>
      </c>
      <c r="E442" s="107">
        <v>40821647</v>
      </c>
      <c r="F442" s="107">
        <v>1073218839</v>
      </c>
    </row>
    <row r="443" spans="1:6" x14ac:dyDescent="0.25">
      <c r="A443" s="115" t="s">
        <v>938</v>
      </c>
      <c r="B443" s="115" t="s">
        <v>287</v>
      </c>
      <c r="C443" s="107">
        <v>799962322</v>
      </c>
      <c r="D443" s="107">
        <v>314078164</v>
      </c>
      <c r="E443" s="107">
        <v>40821647</v>
      </c>
      <c r="F443" s="107">
        <v>1073218839</v>
      </c>
    </row>
    <row r="444" spans="1:6" x14ac:dyDescent="0.25">
      <c r="A444" s="115" t="s">
        <v>939</v>
      </c>
      <c r="B444" s="115" t="s">
        <v>940</v>
      </c>
      <c r="C444" s="107">
        <v>10002266</v>
      </c>
      <c r="D444" s="107">
        <v>0</v>
      </c>
      <c r="E444" s="107">
        <v>0</v>
      </c>
      <c r="F444" s="107">
        <v>10002266</v>
      </c>
    </row>
    <row r="445" spans="1:6" x14ac:dyDescent="0.25">
      <c r="A445" s="115" t="s">
        <v>941</v>
      </c>
      <c r="B445" s="115" t="s">
        <v>940</v>
      </c>
      <c r="C445" s="107">
        <v>10002266</v>
      </c>
      <c r="D445" s="107">
        <v>0</v>
      </c>
      <c r="E445" s="107">
        <v>0</v>
      </c>
      <c r="F445" s="107">
        <v>10002266</v>
      </c>
    </row>
    <row r="446" spans="1:6" x14ac:dyDescent="0.25">
      <c r="A446" s="115" t="s">
        <v>942</v>
      </c>
      <c r="B446" s="115" t="s">
        <v>800</v>
      </c>
      <c r="C446" s="107">
        <v>26460891</v>
      </c>
      <c r="D446" s="107">
        <v>6859092</v>
      </c>
      <c r="E446" s="107">
        <v>0</v>
      </c>
      <c r="F446" s="107">
        <v>33319983</v>
      </c>
    </row>
    <row r="447" spans="1:6" x14ac:dyDescent="0.25">
      <c r="A447" s="115" t="s">
        <v>943</v>
      </c>
      <c r="B447" s="115" t="s">
        <v>944</v>
      </c>
      <c r="C447" s="107">
        <v>26460891</v>
      </c>
      <c r="D447" s="107">
        <v>6859092</v>
      </c>
      <c r="E447" s="107">
        <v>0</v>
      </c>
      <c r="F447" s="107">
        <v>33319983</v>
      </c>
    </row>
    <row r="448" spans="1:6" x14ac:dyDescent="0.25">
      <c r="A448" s="115" t="s">
        <v>945</v>
      </c>
      <c r="B448" s="115" t="s">
        <v>288</v>
      </c>
      <c r="C448" s="107">
        <v>7518542</v>
      </c>
      <c r="D448" s="107">
        <v>1472463</v>
      </c>
      <c r="E448" s="107">
        <v>0</v>
      </c>
      <c r="F448" s="107">
        <v>8991005</v>
      </c>
    </row>
    <row r="449" spans="1:6" x14ac:dyDescent="0.25">
      <c r="A449" s="115" t="s">
        <v>946</v>
      </c>
      <c r="B449" s="115" t="s">
        <v>288</v>
      </c>
      <c r="C449" s="107">
        <v>7518542</v>
      </c>
      <c r="D449" s="107">
        <v>1472463</v>
      </c>
      <c r="E449" s="107">
        <v>0</v>
      </c>
      <c r="F449" s="107">
        <v>8991005</v>
      </c>
    </row>
    <row r="450" spans="1:6" x14ac:dyDescent="0.25">
      <c r="A450" s="115" t="s">
        <v>947</v>
      </c>
      <c r="B450" s="115" t="s">
        <v>289</v>
      </c>
      <c r="C450" s="107">
        <v>3671156</v>
      </c>
      <c r="D450" s="107">
        <v>1306901</v>
      </c>
      <c r="E450" s="107">
        <v>196343</v>
      </c>
      <c r="F450" s="107">
        <v>4781714</v>
      </c>
    </row>
    <row r="451" spans="1:6" x14ac:dyDescent="0.25">
      <c r="A451" s="115" t="s">
        <v>948</v>
      </c>
      <c r="B451" s="115" t="s">
        <v>289</v>
      </c>
      <c r="C451" s="107">
        <v>3671156</v>
      </c>
      <c r="D451" s="107">
        <v>1306901</v>
      </c>
      <c r="E451" s="107">
        <v>196343</v>
      </c>
      <c r="F451" s="107">
        <v>4781714</v>
      </c>
    </row>
    <row r="452" spans="1:6" x14ac:dyDescent="0.25">
      <c r="A452" s="115" t="s">
        <v>949</v>
      </c>
      <c r="B452" s="115" t="s">
        <v>950</v>
      </c>
      <c r="C452" s="107">
        <v>879736</v>
      </c>
      <c r="D452" s="107">
        <v>2839722</v>
      </c>
      <c r="E452" s="107">
        <v>0</v>
      </c>
      <c r="F452" s="107">
        <v>3719458</v>
      </c>
    </row>
    <row r="453" spans="1:6" x14ac:dyDescent="0.25">
      <c r="A453" s="115" t="s">
        <v>951</v>
      </c>
      <c r="B453" s="115" t="s">
        <v>267</v>
      </c>
      <c r="C453" s="107">
        <v>879736</v>
      </c>
      <c r="D453" s="107">
        <v>2839722</v>
      </c>
      <c r="E453" s="107">
        <v>0</v>
      </c>
      <c r="F453" s="107">
        <v>3719458</v>
      </c>
    </row>
    <row r="454" spans="1:6" x14ac:dyDescent="0.25">
      <c r="A454" s="115" t="s">
        <v>952</v>
      </c>
      <c r="B454" s="115" t="s">
        <v>267</v>
      </c>
      <c r="C454" s="107">
        <v>879736</v>
      </c>
      <c r="D454" s="107">
        <v>2839722</v>
      </c>
      <c r="E454" s="107">
        <v>0</v>
      </c>
      <c r="F454" s="107">
        <v>3719458</v>
      </c>
    </row>
    <row r="455" spans="1:6" x14ac:dyDescent="0.25">
      <c r="A455" s="115" t="s">
        <v>953</v>
      </c>
      <c r="B455" s="115" t="s">
        <v>954</v>
      </c>
      <c r="C455" s="107">
        <v>242590600</v>
      </c>
      <c r="D455" s="107">
        <v>0</v>
      </c>
      <c r="E455" s="107">
        <v>0</v>
      </c>
      <c r="F455" s="107">
        <v>242590600</v>
      </c>
    </row>
    <row r="456" spans="1:6" x14ac:dyDescent="0.25">
      <c r="A456" s="115" t="s">
        <v>955</v>
      </c>
      <c r="B456" s="115" t="s">
        <v>266</v>
      </c>
      <c r="C456" s="107">
        <v>36440800</v>
      </c>
      <c r="D456" s="107">
        <v>0</v>
      </c>
      <c r="E456" s="107">
        <v>0</v>
      </c>
      <c r="F456" s="107">
        <v>36440800</v>
      </c>
    </row>
    <row r="457" spans="1:6" x14ac:dyDescent="0.25">
      <c r="A457" s="115" t="s">
        <v>956</v>
      </c>
      <c r="B457" s="115" t="s">
        <v>266</v>
      </c>
      <c r="C457" s="107">
        <v>36440800</v>
      </c>
      <c r="D457" s="107">
        <v>0</v>
      </c>
      <c r="E457" s="107">
        <v>0</v>
      </c>
      <c r="F457" s="107">
        <v>36440800</v>
      </c>
    </row>
    <row r="458" spans="1:6" x14ac:dyDescent="0.25">
      <c r="A458" s="115" t="s">
        <v>957</v>
      </c>
      <c r="B458" s="115" t="s">
        <v>290</v>
      </c>
      <c r="C458" s="107">
        <v>85682357</v>
      </c>
      <c r="D458" s="107">
        <v>0</v>
      </c>
      <c r="E458" s="107">
        <v>0</v>
      </c>
      <c r="F458" s="107">
        <v>85682357</v>
      </c>
    </row>
    <row r="459" spans="1:6" x14ac:dyDescent="0.25">
      <c r="A459" s="115" t="s">
        <v>958</v>
      </c>
      <c r="B459" s="115" t="s">
        <v>290</v>
      </c>
      <c r="C459" s="107">
        <v>85682357</v>
      </c>
      <c r="D459" s="107">
        <v>0</v>
      </c>
      <c r="E459" s="107">
        <v>0</v>
      </c>
      <c r="F459" s="107">
        <v>85682357</v>
      </c>
    </row>
    <row r="460" spans="1:6" x14ac:dyDescent="0.25">
      <c r="A460" s="115" t="s">
        <v>959</v>
      </c>
      <c r="B460" s="115" t="s">
        <v>291</v>
      </c>
      <c r="C460" s="107">
        <v>8095900</v>
      </c>
      <c r="D460" s="107">
        <v>0</v>
      </c>
      <c r="E460" s="107">
        <v>0</v>
      </c>
      <c r="F460" s="107">
        <v>8095900</v>
      </c>
    </row>
    <row r="461" spans="1:6" x14ac:dyDescent="0.25">
      <c r="A461" s="115" t="s">
        <v>960</v>
      </c>
      <c r="B461" s="115" t="s">
        <v>291</v>
      </c>
      <c r="C461" s="107">
        <v>8095900</v>
      </c>
      <c r="D461" s="107">
        <v>0</v>
      </c>
      <c r="E461" s="107">
        <v>0</v>
      </c>
      <c r="F461" s="107">
        <v>8095900</v>
      </c>
    </row>
    <row r="462" spans="1:6" x14ac:dyDescent="0.25">
      <c r="A462" s="115" t="s">
        <v>961</v>
      </c>
      <c r="B462" s="115" t="s">
        <v>292</v>
      </c>
      <c r="C462" s="107">
        <v>59445242</v>
      </c>
      <c r="D462" s="107">
        <v>0</v>
      </c>
      <c r="E462" s="107">
        <v>0</v>
      </c>
      <c r="F462" s="107">
        <v>59445242</v>
      </c>
    </row>
    <row r="463" spans="1:6" x14ac:dyDescent="0.25">
      <c r="A463" s="115" t="s">
        <v>962</v>
      </c>
      <c r="B463" s="115" t="s">
        <v>292</v>
      </c>
      <c r="C463" s="107">
        <v>59445242</v>
      </c>
      <c r="D463" s="107">
        <v>0</v>
      </c>
      <c r="E463" s="107">
        <v>0</v>
      </c>
      <c r="F463" s="107">
        <v>59445242</v>
      </c>
    </row>
    <row r="464" spans="1:6" x14ac:dyDescent="0.25">
      <c r="A464" s="115" t="s">
        <v>963</v>
      </c>
      <c r="B464" s="115" t="s">
        <v>293</v>
      </c>
      <c r="C464" s="107">
        <v>52926301</v>
      </c>
      <c r="D464" s="107">
        <v>0</v>
      </c>
      <c r="E464" s="107">
        <v>0</v>
      </c>
      <c r="F464" s="107">
        <v>52926301</v>
      </c>
    </row>
    <row r="465" spans="1:6" x14ac:dyDescent="0.25">
      <c r="A465" s="115" t="s">
        <v>964</v>
      </c>
      <c r="B465" s="115" t="s">
        <v>293</v>
      </c>
      <c r="C465" s="107">
        <v>52926301</v>
      </c>
      <c r="D465" s="107">
        <v>0</v>
      </c>
      <c r="E465" s="107">
        <v>0</v>
      </c>
      <c r="F465" s="107">
        <v>52926301</v>
      </c>
    </row>
    <row r="466" spans="1:6" x14ac:dyDescent="0.25">
      <c r="A466" s="115" t="s">
        <v>965</v>
      </c>
      <c r="B466" s="115" t="s">
        <v>966</v>
      </c>
      <c r="C466" s="107">
        <v>45561100</v>
      </c>
      <c r="D466" s="107">
        <v>0</v>
      </c>
      <c r="E466" s="107">
        <v>0</v>
      </c>
      <c r="F466" s="107">
        <v>45561100</v>
      </c>
    </row>
    <row r="467" spans="1:6" x14ac:dyDescent="0.25">
      <c r="A467" s="115" t="s">
        <v>967</v>
      </c>
      <c r="B467" s="115" t="s">
        <v>765</v>
      </c>
      <c r="C467" s="107">
        <v>27333100</v>
      </c>
      <c r="D467" s="107">
        <v>0</v>
      </c>
      <c r="E467" s="107">
        <v>0</v>
      </c>
      <c r="F467" s="107">
        <v>27333100</v>
      </c>
    </row>
    <row r="468" spans="1:6" x14ac:dyDescent="0.25">
      <c r="A468" s="115" t="s">
        <v>968</v>
      </c>
      <c r="B468" s="115" t="s">
        <v>765</v>
      </c>
      <c r="C468" s="107">
        <v>27333100</v>
      </c>
      <c r="D468" s="107">
        <v>0</v>
      </c>
      <c r="E468" s="107">
        <v>0</v>
      </c>
      <c r="F468" s="107">
        <v>27333100</v>
      </c>
    </row>
    <row r="469" spans="1:6" x14ac:dyDescent="0.25">
      <c r="A469" s="115" t="s">
        <v>969</v>
      </c>
      <c r="B469" s="115" t="s">
        <v>767</v>
      </c>
      <c r="C469" s="107">
        <v>18228000</v>
      </c>
      <c r="D469" s="107">
        <v>0</v>
      </c>
      <c r="E469" s="107">
        <v>0</v>
      </c>
      <c r="F469" s="107">
        <v>18228000</v>
      </c>
    </row>
    <row r="470" spans="1:6" x14ac:dyDescent="0.25">
      <c r="A470" s="115" t="s">
        <v>970</v>
      </c>
      <c r="B470" s="115" t="s">
        <v>767</v>
      </c>
      <c r="C470" s="107">
        <v>18228000</v>
      </c>
      <c r="D470" s="107">
        <v>0</v>
      </c>
      <c r="E470" s="107">
        <v>0</v>
      </c>
      <c r="F470" s="107">
        <v>18228000</v>
      </c>
    </row>
    <row r="471" spans="1:6" x14ac:dyDescent="0.25">
      <c r="A471" s="115" t="s">
        <v>971</v>
      </c>
      <c r="B471" s="115" t="s">
        <v>972</v>
      </c>
      <c r="C471" s="107">
        <v>439547997</v>
      </c>
      <c r="D471" s="107">
        <v>104450689</v>
      </c>
      <c r="E471" s="107">
        <v>0</v>
      </c>
      <c r="F471" s="107">
        <v>543998686</v>
      </c>
    </row>
    <row r="472" spans="1:6" x14ac:dyDescent="0.25">
      <c r="A472" s="115" t="s">
        <v>973</v>
      </c>
      <c r="B472" s="115" t="s">
        <v>258</v>
      </c>
      <c r="C472" s="107">
        <v>59248957</v>
      </c>
      <c r="D472" s="107">
        <v>15275237</v>
      </c>
      <c r="E472" s="107">
        <v>0</v>
      </c>
      <c r="F472" s="107">
        <v>74524194</v>
      </c>
    </row>
    <row r="473" spans="1:6" x14ac:dyDescent="0.25">
      <c r="A473" s="115" t="s">
        <v>974</v>
      </c>
      <c r="B473" s="115" t="s">
        <v>258</v>
      </c>
      <c r="C473" s="107">
        <v>59248957</v>
      </c>
      <c r="D473" s="107">
        <v>15275237</v>
      </c>
      <c r="E473" s="107">
        <v>0</v>
      </c>
      <c r="F473" s="107">
        <v>74524194</v>
      </c>
    </row>
    <row r="474" spans="1:6" x14ac:dyDescent="0.25">
      <c r="A474" s="115" t="s">
        <v>975</v>
      </c>
      <c r="B474" s="115" t="s">
        <v>297</v>
      </c>
      <c r="C474" s="107">
        <v>85900897</v>
      </c>
      <c r="D474" s="107">
        <v>0</v>
      </c>
      <c r="E474" s="107">
        <v>0</v>
      </c>
      <c r="F474" s="107">
        <v>85900897</v>
      </c>
    </row>
    <row r="475" spans="1:6" x14ac:dyDescent="0.25">
      <c r="A475" s="115" t="s">
        <v>976</v>
      </c>
      <c r="B475" s="115" t="s">
        <v>297</v>
      </c>
      <c r="C475" s="107">
        <v>85900897</v>
      </c>
      <c r="D475" s="107">
        <v>0</v>
      </c>
      <c r="E475" s="107">
        <v>0</v>
      </c>
      <c r="F475" s="107">
        <v>85900897</v>
      </c>
    </row>
    <row r="476" spans="1:6" x14ac:dyDescent="0.25">
      <c r="A476" s="115" t="s">
        <v>977</v>
      </c>
      <c r="B476" s="115" t="s">
        <v>298</v>
      </c>
      <c r="C476" s="107">
        <v>40578474</v>
      </c>
      <c r="D476" s="107">
        <v>10452038</v>
      </c>
      <c r="E476" s="107">
        <v>0</v>
      </c>
      <c r="F476" s="107">
        <v>51030512</v>
      </c>
    </row>
    <row r="477" spans="1:6" x14ac:dyDescent="0.25">
      <c r="A477" s="115" t="s">
        <v>978</v>
      </c>
      <c r="B477" s="115" t="s">
        <v>298</v>
      </c>
      <c r="C477" s="107">
        <v>40578474</v>
      </c>
      <c r="D477" s="107">
        <v>10452038</v>
      </c>
      <c r="E477" s="107">
        <v>0</v>
      </c>
      <c r="F477" s="107">
        <v>51030512</v>
      </c>
    </row>
    <row r="478" spans="1:6" x14ac:dyDescent="0.25">
      <c r="A478" s="115" t="s">
        <v>979</v>
      </c>
      <c r="B478" s="115" t="s">
        <v>299</v>
      </c>
      <c r="C478" s="107">
        <v>87394147</v>
      </c>
      <c r="D478" s="107">
        <v>22491777</v>
      </c>
      <c r="E478" s="107">
        <v>0</v>
      </c>
      <c r="F478" s="107">
        <v>109885924</v>
      </c>
    </row>
    <row r="479" spans="1:6" x14ac:dyDescent="0.25">
      <c r="A479" s="115" t="s">
        <v>980</v>
      </c>
      <c r="B479" s="115" t="s">
        <v>299</v>
      </c>
      <c r="C479" s="107">
        <v>87394147</v>
      </c>
      <c r="D479" s="107">
        <v>22491777</v>
      </c>
      <c r="E479" s="107">
        <v>0</v>
      </c>
      <c r="F479" s="107">
        <v>109885924</v>
      </c>
    </row>
    <row r="480" spans="1:6" x14ac:dyDescent="0.25">
      <c r="A480" s="115" t="s">
        <v>981</v>
      </c>
      <c r="B480" s="115" t="s">
        <v>300</v>
      </c>
      <c r="C480" s="107">
        <v>81878701</v>
      </c>
      <c r="D480" s="107">
        <v>21157034</v>
      </c>
      <c r="E480" s="107">
        <v>0</v>
      </c>
      <c r="F480" s="107">
        <v>103035735</v>
      </c>
    </row>
    <row r="481" spans="1:6" x14ac:dyDescent="0.25">
      <c r="A481" s="115" t="s">
        <v>982</v>
      </c>
      <c r="B481" s="115" t="s">
        <v>300</v>
      </c>
      <c r="C481" s="107">
        <v>81878701</v>
      </c>
      <c r="D481" s="107">
        <v>21157034</v>
      </c>
      <c r="E481" s="107">
        <v>0</v>
      </c>
      <c r="F481" s="107">
        <v>103035735</v>
      </c>
    </row>
    <row r="482" spans="1:6" x14ac:dyDescent="0.25">
      <c r="A482" s="115" t="s">
        <v>983</v>
      </c>
      <c r="B482" s="115" t="s">
        <v>302</v>
      </c>
      <c r="C482" s="107">
        <v>84546821</v>
      </c>
      <c r="D482" s="107">
        <v>35074603</v>
      </c>
      <c r="E482" s="107">
        <v>0</v>
      </c>
      <c r="F482" s="107">
        <v>119621424</v>
      </c>
    </row>
    <row r="483" spans="1:6" x14ac:dyDescent="0.25">
      <c r="A483" s="115" t="s">
        <v>984</v>
      </c>
      <c r="B483" s="115" t="s">
        <v>985</v>
      </c>
      <c r="C483" s="107">
        <v>31281672</v>
      </c>
      <c r="D483" s="107">
        <v>13056347</v>
      </c>
      <c r="E483" s="107">
        <v>0</v>
      </c>
      <c r="F483" s="107">
        <v>44338019</v>
      </c>
    </row>
    <row r="484" spans="1:6" x14ac:dyDescent="0.25">
      <c r="A484" s="115" t="s">
        <v>986</v>
      </c>
      <c r="B484" s="115" t="s">
        <v>987</v>
      </c>
      <c r="C484" s="107">
        <v>37196410</v>
      </c>
      <c r="D484" s="107">
        <v>15421920</v>
      </c>
      <c r="E484" s="107">
        <v>0</v>
      </c>
      <c r="F484" s="107">
        <v>52618330</v>
      </c>
    </row>
    <row r="485" spans="1:6" x14ac:dyDescent="0.25">
      <c r="A485" s="115" t="s">
        <v>988</v>
      </c>
      <c r="B485" s="115" t="s">
        <v>305</v>
      </c>
      <c r="C485" s="107">
        <v>16068739</v>
      </c>
      <c r="D485" s="107">
        <v>6596336</v>
      </c>
      <c r="E485" s="107">
        <v>0</v>
      </c>
      <c r="F485" s="107">
        <v>22665075</v>
      </c>
    </row>
    <row r="486" spans="1:6" x14ac:dyDescent="0.25">
      <c r="A486" s="115" t="s">
        <v>1148</v>
      </c>
      <c r="B486" s="115" t="s">
        <v>1149</v>
      </c>
      <c r="C486" s="107">
        <v>5193267</v>
      </c>
      <c r="D486" s="107">
        <v>8569756</v>
      </c>
      <c r="E486" s="107">
        <v>0</v>
      </c>
      <c r="F486" s="107">
        <v>13763023</v>
      </c>
    </row>
    <row r="487" spans="1:6" x14ac:dyDescent="0.25">
      <c r="A487" s="115" t="s">
        <v>1150</v>
      </c>
      <c r="B487" s="115" t="s">
        <v>1151</v>
      </c>
      <c r="C487" s="107">
        <v>5193267</v>
      </c>
      <c r="D487" s="107">
        <v>8569756</v>
      </c>
      <c r="E487" s="107">
        <v>0</v>
      </c>
      <c r="F487" s="107">
        <v>13763023</v>
      </c>
    </row>
    <row r="488" spans="1:6" x14ac:dyDescent="0.25">
      <c r="A488" s="115" t="s">
        <v>1152</v>
      </c>
      <c r="B488" s="115" t="s">
        <v>1151</v>
      </c>
      <c r="C488" s="107">
        <v>5193267</v>
      </c>
      <c r="D488" s="107">
        <v>8569756</v>
      </c>
      <c r="E488" s="107">
        <v>0</v>
      </c>
      <c r="F488" s="107">
        <v>13763023</v>
      </c>
    </row>
    <row r="489" spans="1:6" x14ac:dyDescent="0.25">
      <c r="A489" s="115" t="s">
        <v>989</v>
      </c>
      <c r="B489" s="115" t="s">
        <v>990</v>
      </c>
      <c r="C489" s="107">
        <v>373561352.31999999</v>
      </c>
      <c r="D489" s="107">
        <v>147857155.50999999</v>
      </c>
      <c r="E489" s="107">
        <v>8940949</v>
      </c>
      <c r="F489" s="107">
        <v>512477558.82999998</v>
      </c>
    </row>
    <row r="490" spans="1:6" x14ac:dyDescent="0.25">
      <c r="A490" s="115" t="s">
        <v>991</v>
      </c>
      <c r="B490" s="115" t="s">
        <v>48</v>
      </c>
      <c r="C490" s="107">
        <v>1787244.33</v>
      </c>
      <c r="D490" s="107">
        <v>618800</v>
      </c>
      <c r="E490" s="107">
        <v>0</v>
      </c>
      <c r="F490" s="107">
        <v>2406044.33</v>
      </c>
    </row>
    <row r="491" spans="1:6" x14ac:dyDescent="0.25">
      <c r="A491" s="115" t="s">
        <v>992</v>
      </c>
      <c r="B491" s="115" t="s">
        <v>48</v>
      </c>
      <c r="C491" s="107">
        <v>1787244.33</v>
      </c>
      <c r="D491" s="107">
        <v>618800</v>
      </c>
      <c r="E491" s="107">
        <v>0</v>
      </c>
      <c r="F491" s="107">
        <v>2406044.33</v>
      </c>
    </row>
    <row r="492" spans="1:6" x14ac:dyDescent="0.25">
      <c r="A492" s="115" t="s">
        <v>993</v>
      </c>
      <c r="B492" s="115" t="s">
        <v>994</v>
      </c>
      <c r="C492" s="107">
        <v>4026670</v>
      </c>
      <c r="D492" s="107">
        <v>598837.76000000001</v>
      </c>
      <c r="E492" s="107">
        <v>0</v>
      </c>
      <c r="F492" s="107">
        <v>4625507.76</v>
      </c>
    </row>
    <row r="493" spans="1:6" x14ac:dyDescent="0.25">
      <c r="A493" s="115" t="s">
        <v>995</v>
      </c>
      <c r="B493" s="115" t="s">
        <v>994</v>
      </c>
      <c r="C493" s="107">
        <v>4026670</v>
      </c>
      <c r="D493" s="107">
        <v>598837.76000000001</v>
      </c>
      <c r="E493" s="107">
        <v>0</v>
      </c>
      <c r="F493" s="107">
        <v>4625507.76</v>
      </c>
    </row>
    <row r="494" spans="1:6" x14ac:dyDescent="0.25">
      <c r="A494" s="115" t="s">
        <v>996</v>
      </c>
      <c r="B494" s="115" t="s">
        <v>306</v>
      </c>
      <c r="C494" s="107">
        <v>17141086.129999999</v>
      </c>
      <c r="D494" s="107">
        <v>5498245.6699999999</v>
      </c>
      <c r="E494" s="107">
        <v>0</v>
      </c>
      <c r="F494" s="107">
        <v>22639331.800000001</v>
      </c>
    </row>
    <row r="495" spans="1:6" x14ac:dyDescent="0.25">
      <c r="A495" s="115" t="s">
        <v>997</v>
      </c>
      <c r="B495" s="115" t="s">
        <v>306</v>
      </c>
      <c r="C495" s="107">
        <v>17141086.129999999</v>
      </c>
      <c r="D495" s="107">
        <v>5498245.6699999999</v>
      </c>
      <c r="E495" s="107">
        <v>0</v>
      </c>
      <c r="F495" s="107">
        <v>22639331.800000001</v>
      </c>
    </row>
    <row r="496" spans="1:6" x14ac:dyDescent="0.25">
      <c r="A496" s="115" t="s">
        <v>1153</v>
      </c>
      <c r="B496" s="115" t="s">
        <v>1154</v>
      </c>
      <c r="C496" s="107">
        <v>199920</v>
      </c>
      <c r="D496" s="107">
        <v>8851220</v>
      </c>
      <c r="E496" s="107">
        <v>4425610</v>
      </c>
      <c r="F496" s="107">
        <v>4625530</v>
      </c>
    </row>
    <row r="497" spans="1:6" x14ac:dyDescent="0.25">
      <c r="A497" s="115" t="s">
        <v>1155</v>
      </c>
      <c r="B497" s="115" t="s">
        <v>1154</v>
      </c>
      <c r="C497" s="107">
        <v>199920</v>
      </c>
      <c r="D497" s="107">
        <v>8851220</v>
      </c>
      <c r="E497" s="107">
        <v>4425610</v>
      </c>
      <c r="F497" s="107">
        <v>4625530</v>
      </c>
    </row>
    <row r="498" spans="1:6" x14ac:dyDescent="0.25">
      <c r="A498" s="115" t="s">
        <v>1156</v>
      </c>
      <c r="B498" s="115" t="s">
        <v>1157</v>
      </c>
      <c r="C498" s="107">
        <v>139600</v>
      </c>
      <c r="D498" s="107">
        <v>26000</v>
      </c>
      <c r="E498" s="107">
        <v>0</v>
      </c>
      <c r="F498" s="107">
        <v>165600</v>
      </c>
    </row>
    <row r="499" spans="1:6" x14ac:dyDescent="0.25">
      <c r="A499" s="115" t="s">
        <v>1158</v>
      </c>
      <c r="B499" s="115" t="s">
        <v>1157</v>
      </c>
      <c r="C499" s="107">
        <v>139600</v>
      </c>
      <c r="D499" s="107">
        <v>26000</v>
      </c>
      <c r="E499" s="107">
        <v>0</v>
      </c>
      <c r="F499" s="107">
        <v>165600</v>
      </c>
    </row>
    <row r="500" spans="1:6" x14ac:dyDescent="0.25">
      <c r="A500" s="115" t="s">
        <v>998</v>
      </c>
      <c r="B500" s="115" t="s">
        <v>999</v>
      </c>
      <c r="C500" s="107">
        <v>31447114.25</v>
      </c>
      <c r="D500" s="107">
        <v>0</v>
      </c>
      <c r="E500" s="107">
        <v>0</v>
      </c>
      <c r="F500" s="107">
        <v>31447114.25</v>
      </c>
    </row>
    <row r="501" spans="1:6" x14ac:dyDescent="0.25">
      <c r="A501" s="115" t="s">
        <v>1000</v>
      </c>
      <c r="B501" s="115" t="s">
        <v>999</v>
      </c>
      <c r="C501" s="107">
        <v>31447114.25</v>
      </c>
      <c r="D501" s="107">
        <v>0</v>
      </c>
      <c r="E501" s="107">
        <v>0</v>
      </c>
      <c r="F501" s="107">
        <v>31447114.25</v>
      </c>
    </row>
    <row r="502" spans="1:6" x14ac:dyDescent="0.25">
      <c r="A502" s="115" t="s">
        <v>1001</v>
      </c>
      <c r="B502" s="115" t="s">
        <v>1002</v>
      </c>
      <c r="C502" s="107">
        <v>582080</v>
      </c>
      <c r="D502" s="107">
        <v>223970</v>
      </c>
      <c r="E502" s="107">
        <v>0</v>
      </c>
      <c r="F502" s="107">
        <v>806050</v>
      </c>
    </row>
    <row r="503" spans="1:6" x14ac:dyDescent="0.25">
      <c r="A503" s="115" t="s">
        <v>1003</v>
      </c>
      <c r="B503" s="115" t="s">
        <v>1002</v>
      </c>
      <c r="C503" s="107">
        <v>582080</v>
      </c>
      <c r="D503" s="107">
        <v>223970</v>
      </c>
      <c r="E503" s="107">
        <v>0</v>
      </c>
      <c r="F503" s="107">
        <v>806050</v>
      </c>
    </row>
    <row r="504" spans="1:6" x14ac:dyDescent="0.25">
      <c r="A504" s="115" t="s">
        <v>1130</v>
      </c>
      <c r="B504" s="115" t="s">
        <v>1131</v>
      </c>
      <c r="C504" s="107">
        <v>33761285</v>
      </c>
      <c r="D504" s="107">
        <v>0</v>
      </c>
      <c r="E504" s="107">
        <v>0</v>
      </c>
      <c r="F504" s="107">
        <v>33761285</v>
      </c>
    </row>
    <row r="505" spans="1:6" x14ac:dyDescent="0.25">
      <c r="A505" s="115" t="s">
        <v>1132</v>
      </c>
      <c r="B505" s="115" t="s">
        <v>1131</v>
      </c>
      <c r="C505" s="107">
        <v>33761285</v>
      </c>
      <c r="D505" s="107">
        <v>0</v>
      </c>
      <c r="E505" s="107">
        <v>0</v>
      </c>
      <c r="F505" s="107">
        <v>33761285</v>
      </c>
    </row>
    <row r="506" spans="1:6" x14ac:dyDescent="0.25">
      <c r="A506" s="115" t="s">
        <v>1159</v>
      </c>
      <c r="B506" s="115" t="s">
        <v>1160</v>
      </c>
      <c r="C506" s="107">
        <v>281688.33</v>
      </c>
      <c r="D506" s="107">
        <v>982730</v>
      </c>
      <c r="E506" s="107">
        <v>491365</v>
      </c>
      <c r="F506" s="107">
        <v>773053.33</v>
      </c>
    </row>
    <row r="507" spans="1:6" x14ac:dyDescent="0.25">
      <c r="A507" s="115" t="s">
        <v>1161</v>
      </c>
      <c r="B507" s="115" t="s">
        <v>1160</v>
      </c>
      <c r="C507" s="107">
        <v>281688.33</v>
      </c>
      <c r="D507" s="107">
        <v>982730</v>
      </c>
      <c r="E507" s="107">
        <v>491365</v>
      </c>
      <c r="F507" s="107">
        <v>773053.33</v>
      </c>
    </row>
    <row r="508" spans="1:6" x14ac:dyDescent="0.25">
      <c r="A508" s="115" t="s">
        <v>1004</v>
      </c>
      <c r="B508" s="115" t="s">
        <v>234</v>
      </c>
      <c r="C508" s="107">
        <v>8806000</v>
      </c>
      <c r="D508" s="107">
        <v>0</v>
      </c>
      <c r="E508" s="107">
        <v>0</v>
      </c>
      <c r="F508" s="107">
        <v>8806000</v>
      </c>
    </row>
    <row r="509" spans="1:6" x14ac:dyDescent="0.25">
      <c r="A509" s="115" t="s">
        <v>1005</v>
      </c>
      <c r="B509" s="115" t="s">
        <v>234</v>
      </c>
      <c r="C509" s="107">
        <v>8806000</v>
      </c>
      <c r="D509" s="107">
        <v>0</v>
      </c>
      <c r="E509" s="107">
        <v>0</v>
      </c>
      <c r="F509" s="107">
        <v>8806000</v>
      </c>
    </row>
    <row r="510" spans="1:6" x14ac:dyDescent="0.25">
      <c r="A510" s="115" t="s">
        <v>1006</v>
      </c>
      <c r="B510" s="115" t="s">
        <v>246</v>
      </c>
      <c r="C510" s="107">
        <v>161899299</v>
      </c>
      <c r="D510" s="107">
        <v>89678530</v>
      </c>
      <c r="E510" s="107">
        <v>0</v>
      </c>
      <c r="F510" s="107">
        <v>251577829</v>
      </c>
    </row>
    <row r="511" spans="1:6" x14ac:dyDescent="0.25">
      <c r="A511" s="115" t="s">
        <v>1007</v>
      </c>
      <c r="B511" s="115" t="s">
        <v>246</v>
      </c>
      <c r="C511" s="107">
        <v>161899299</v>
      </c>
      <c r="D511" s="107">
        <v>89678530</v>
      </c>
      <c r="E511" s="107">
        <v>0</v>
      </c>
      <c r="F511" s="107">
        <v>251577829</v>
      </c>
    </row>
    <row r="512" spans="1:6" x14ac:dyDescent="0.25">
      <c r="A512" s="115" t="s">
        <v>1008</v>
      </c>
      <c r="B512" s="115" t="s">
        <v>247</v>
      </c>
      <c r="C512" s="107">
        <v>113489365.28</v>
      </c>
      <c r="D512" s="107">
        <v>41378822.079999998</v>
      </c>
      <c r="E512" s="107">
        <v>4023974</v>
      </c>
      <c r="F512" s="107">
        <v>150844213.36000001</v>
      </c>
    </row>
    <row r="513" spans="1:6" x14ac:dyDescent="0.25">
      <c r="A513" s="115" t="s">
        <v>1009</v>
      </c>
      <c r="B513" s="115" t="s">
        <v>247</v>
      </c>
      <c r="C513" s="107">
        <v>113489365.28</v>
      </c>
      <c r="D513" s="107">
        <v>41378822.079999998</v>
      </c>
      <c r="E513" s="107">
        <v>4023974</v>
      </c>
      <c r="F513" s="107">
        <v>150844213.36000001</v>
      </c>
    </row>
    <row r="514" spans="1:6" x14ac:dyDescent="0.25">
      <c r="A514" s="115" t="s">
        <v>1176</v>
      </c>
      <c r="B514" s="115" t="s">
        <v>728</v>
      </c>
      <c r="C514" s="107">
        <v>16764461</v>
      </c>
      <c r="D514" s="107">
        <v>7081000</v>
      </c>
      <c r="E514" s="107">
        <v>0</v>
      </c>
      <c r="F514" s="107">
        <v>23845461</v>
      </c>
    </row>
    <row r="515" spans="1:6" x14ac:dyDescent="0.25">
      <c r="A515" s="115" t="s">
        <v>1177</v>
      </c>
      <c r="B515" s="115" t="s">
        <v>730</v>
      </c>
      <c r="C515" s="107">
        <v>16697461</v>
      </c>
      <c r="D515" s="107">
        <v>7081000</v>
      </c>
      <c r="E515" s="107">
        <v>0</v>
      </c>
      <c r="F515" s="107">
        <v>23778461</v>
      </c>
    </row>
    <row r="516" spans="1:6" s="127" customFormat="1" x14ac:dyDescent="0.25">
      <c r="A516" s="115" t="s">
        <v>1178</v>
      </c>
      <c r="B516" s="115" t="s">
        <v>730</v>
      </c>
      <c r="C516" s="107">
        <v>16697461</v>
      </c>
      <c r="D516" s="107">
        <v>7081000</v>
      </c>
      <c r="E516" s="107">
        <v>0</v>
      </c>
      <c r="F516" s="107">
        <v>23778461</v>
      </c>
    </row>
    <row r="517" spans="1:6" x14ac:dyDescent="0.25">
      <c r="A517" s="115" t="s">
        <v>1179</v>
      </c>
      <c r="B517" s="115" t="s">
        <v>736</v>
      </c>
      <c r="C517" s="107">
        <v>67000</v>
      </c>
      <c r="D517" s="107">
        <v>0</v>
      </c>
      <c r="E517" s="107">
        <v>0</v>
      </c>
      <c r="F517" s="107">
        <v>67000</v>
      </c>
    </row>
    <row r="518" spans="1:6" x14ac:dyDescent="0.25">
      <c r="A518" s="115" t="s">
        <v>1180</v>
      </c>
      <c r="B518" s="115" t="s">
        <v>736</v>
      </c>
      <c r="C518" s="107">
        <v>67000</v>
      </c>
      <c r="D518" s="107">
        <v>0</v>
      </c>
      <c r="E518" s="107">
        <v>0</v>
      </c>
      <c r="F518" s="107">
        <v>67000</v>
      </c>
    </row>
    <row r="519" spans="1:6" x14ac:dyDescent="0.25">
      <c r="A519" s="115" t="s">
        <v>1010</v>
      </c>
      <c r="B519" s="115" t="s">
        <v>307</v>
      </c>
      <c r="C519" s="107">
        <v>138667759.88999999</v>
      </c>
      <c r="D519" s="107">
        <v>31452713</v>
      </c>
      <c r="E519" s="107">
        <v>0</v>
      </c>
      <c r="F519" s="107">
        <v>170120472.88999999</v>
      </c>
    </row>
    <row r="520" spans="1:6" x14ac:dyDescent="0.25">
      <c r="A520" s="115" t="s">
        <v>1011</v>
      </c>
      <c r="B520" s="115" t="s">
        <v>1012</v>
      </c>
      <c r="C520" s="107">
        <v>94245639.890000001</v>
      </c>
      <c r="D520" s="107">
        <v>23078569</v>
      </c>
      <c r="E520" s="107">
        <v>0</v>
      </c>
      <c r="F520" s="107">
        <v>117324208.89</v>
      </c>
    </row>
    <row r="521" spans="1:6" x14ac:dyDescent="0.25">
      <c r="A521" s="115" t="s">
        <v>1013</v>
      </c>
      <c r="B521" s="115" t="s">
        <v>63</v>
      </c>
      <c r="C521" s="107">
        <v>7686676</v>
      </c>
      <c r="D521" s="107">
        <v>1921669</v>
      </c>
      <c r="E521" s="107">
        <v>0</v>
      </c>
      <c r="F521" s="107">
        <v>9608345</v>
      </c>
    </row>
    <row r="522" spans="1:6" x14ac:dyDescent="0.25">
      <c r="A522" s="115" t="s">
        <v>1014</v>
      </c>
      <c r="B522" s="115" t="s">
        <v>515</v>
      </c>
      <c r="C522" s="107">
        <v>7686676</v>
      </c>
      <c r="D522" s="107">
        <v>1921669</v>
      </c>
      <c r="E522" s="107">
        <v>0</v>
      </c>
      <c r="F522" s="107">
        <v>9608345</v>
      </c>
    </row>
    <row r="523" spans="1:6" x14ac:dyDescent="0.25">
      <c r="A523" s="115" t="s">
        <v>1015</v>
      </c>
      <c r="B523" s="115" t="s">
        <v>64</v>
      </c>
      <c r="C523" s="107">
        <v>845060</v>
      </c>
      <c r="D523" s="107">
        <v>211265</v>
      </c>
      <c r="E523" s="107">
        <v>0</v>
      </c>
      <c r="F523" s="107">
        <v>1056325</v>
      </c>
    </row>
    <row r="524" spans="1:6" x14ac:dyDescent="0.25">
      <c r="A524" s="115" t="s">
        <v>1016</v>
      </c>
      <c r="B524" s="115" t="s">
        <v>209</v>
      </c>
      <c r="C524" s="107">
        <v>845060</v>
      </c>
      <c r="D524" s="107">
        <v>211265</v>
      </c>
      <c r="E524" s="107">
        <v>0</v>
      </c>
      <c r="F524" s="107">
        <v>1056325</v>
      </c>
    </row>
    <row r="525" spans="1:6" x14ac:dyDescent="0.25">
      <c r="A525" s="115" t="s">
        <v>1017</v>
      </c>
      <c r="B525" s="115" t="s">
        <v>65</v>
      </c>
      <c r="C525" s="107">
        <v>33619111</v>
      </c>
      <c r="D525" s="107">
        <v>8408024</v>
      </c>
      <c r="E525" s="107">
        <v>0</v>
      </c>
      <c r="F525" s="107">
        <v>42027135</v>
      </c>
    </row>
    <row r="526" spans="1:6" x14ac:dyDescent="0.25">
      <c r="A526" s="115" t="s">
        <v>1018</v>
      </c>
      <c r="B526" s="115" t="s">
        <v>197</v>
      </c>
      <c r="C526" s="107">
        <v>32648009</v>
      </c>
      <c r="D526" s="107">
        <v>8182500</v>
      </c>
      <c r="E526" s="107">
        <v>0</v>
      </c>
      <c r="F526" s="107">
        <v>40830509</v>
      </c>
    </row>
    <row r="527" spans="1:6" x14ac:dyDescent="0.25">
      <c r="A527" s="115" t="s">
        <v>1019</v>
      </c>
      <c r="B527" s="115" t="s">
        <v>198</v>
      </c>
      <c r="C527" s="107">
        <v>933550</v>
      </c>
      <c r="D527" s="107">
        <v>216136</v>
      </c>
      <c r="E527" s="107">
        <v>0</v>
      </c>
      <c r="F527" s="107">
        <v>1149686</v>
      </c>
    </row>
    <row r="528" spans="1:6" x14ac:dyDescent="0.25">
      <c r="A528" s="115" t="s">
        <v>1020</v>
      </c>
      <c r="B528" s="115" t="s">
        <v>199</v>
      </c>
      <c r="C528" s="107">
        <v>37552</v>
      </c>
      <c r="D528" s="107">
        <v>9388</v>
      </c>
      <c r="E528" s="107">
        <v>0</v>
      </c>
      <c r="F528" s="107">
        <v>46940</v>
      </c>
    </row>
    <row r="529" spans="1:6" x14ac:dyDescent="0.25">
      <c r="A529" s="115" t="s">
        <v>1021</v>
      </c>
      <c r="B529" s="115" t="s">
        <v>66</v>
      </c>
      <c r="C529" s="107">
        <v>4707</v>
      </c>
      <c r="D529" s="107">
        <v>0</v>
      </c>
      <c r="E529" s="107">
        <v>0</v>
      </c>
      <c r="F529" s="107">
        <v>4707</v>
      </c>
    </row>
    <row r="530" spans="1:6" x14ac:dyDescent="0.25">
      <c r="A530" s="115" t="s">
        <v>1022</v>
      </c>
      <c r="B530" s="115" t="s">
        <v>502</v>
      </c>
      <c r="C530" s="107">
        <v>4707</v>
      </c>
      <c r="D530" s="107">
        <v>0</v>
      </c>
      <c r="E530" s="107">
        <v>0</v>
      </c>
      <c r="F530" s="107">
        <v>4707</v>
      </c>
    </row>
    <row r="531" spans="1:6" x14ac:dyDescent="0.25">
      <c r="A531" s="115" t="s">
        <v>1023</v>
      </c>
      <c r="B531" s="115" t="s">
        <v>67</v>
      </c>
      <c r="C531" s="107">
        <v>10148725.449999999</v>
      </c>
      <c r="D531" s="107">
        <v>2496314</v>
      </c>
      <c r="E531" s="107">
        <v>0</v>
      </c>
      <c r="F531" s="107">
        <v>12645039.449999999</v>
      </c>
    </row>
    <row r="532" spans="1:6" x14ac:dyDescent="0.25">
      <c r="A532" s="115" t="s">
        <v>1024</v>
      </c>
      <c r="B532" s="115" t="s">
        <v>201</v>
      </c>
      <c r="C532" s="107">
        <v>7883302.4500000002</v>
      </c>
      <c r="D532" s="107">
        <v>1954700</v>
      </c>
      <c r="E532" s="107">
        <v>0</v>
      </c>
      <c r="F532" s="107">
        <v>9838002.4499999993</v>
      </c>
    </row>
    <row r="533" spans="1:6" x14ac:dyDescent="0.25">
      <c r="A533" s="115" t="s">
        <v>1025</v>
      </c>
      <c r="B533" s="115" t="s">
        <v>202</v>
      </c>
      <c r="C533" s="107">
        <v>2265423</v>
      </c>
      <c r="D533" s="107">
        <v>541614</v>
      </c>
      <c r="E533" s="107">
        <v>0</v>
      </c>
      <c r="F533" s="107">
        <v>2807037</v>
      </c>
    </row>
    <row r="534" spans="1:6" x14ac:dyDescent="0.25">
      <c r="A534" s="115" t="s">
        <v>1026</v>
      </c>
      <c r="B534" s="115" t="s">
        <v>194</v>
      </c>
      <c r="C534" s="107">
        <v>40922363.439999998</v>
      </c>
      <c r="D534" s="107">
        <v>9957381</v>
      </c>
      <c r="E534" s="107">
        <v>0</v>
      </c>
      <c r="F534" s="107">
        <v>50879744.439999998</v>
      </c>
    </row>
    <row r="535" spans="1:6" x14ac:dyDescent="0.25">
      <c r="A535" s="115" t="s">
        <v>1027</v>
      </c>
      <c r="B535" s="115" t="s">
        <v>204</v>
      </c>
      <c r="C535" s="107">
        <v>12205693</v>
      </c>
      <c r="D535" s="107">
        <v>3011671</v>
      </c>
      <c r="E535" s="107">
        <v>0</v>
      </c>
      <c r="F535" s="107">
        <v>15217364</v>
      </c>
    </row>
    <row r="536" spans="1:6" x14ac:dyDescent="0.25">
      <c r="A536" s="115" t="s">
        <v>1028</v>
      </c>
      <c r="B536" s="115" t="s">
        <v>205</v>
      </c>
      <c r="C536" s="107">
        <v>28716670.440000001</v>
      </c>
      <c r="D536" s="107">
        <v>6945710</v>
      </c>
      <c r="E536" s="107">
        <v>0</v>
      </c>
      <c r="F536" s="107">
        <v>35662380.439999998</v>
      </c>
    </row>
    <row r="537" spans="1:6" x14ac:dyDescent="0.25">
      <c r="A537" s="115" t="s">
        <v>1029</v>
      </c>
      <c r="B537" s="115" t="s">
        <v>69</v>
      </c>
      <c r="C537" s="107">
        <v>852329</v>
      </c>
      <c r="D537" s="107">
        <v>42249</v>
      </c>
      <c r="E537" s="107">
        <v>0</v>
      </c>
      <c r="F537" s="107">
        <v>894578</v>
      </c>
    </row>
    <row r="538" spans="1:6" x14ac:dyDescent="0.25">
      <c r="A538" s="115" t="s">
        <v>1030</v>
      </c>
      <c r="B538" s="115" t="s">
        <v>219</v>
      </c>
      <c r="C538" s="107">
        <v>852329</v>
      </c>
      <c r="D538" s="107">
        <v>42249</v>
      </c>
      <c r="E538" s="107">
        <v>0</v>
      </c>
      <c r="F538" s="107">
        <v>894578</v>
      </c>
    </row>
    <row r="539" spans="1:6" x14ac:dyDescent="0.25">
      <c r="A539" s="115" t="s">
        <v>1031</v>
      </c>
      <c r="B539" s="115" t="s">
        <v>71</v>
      </c>
      <c r="C539" s="107">
        <v>166668</v>
      </c>
      <c r="D539" s="107">
        <v>41667</v>
      </c>
      <c r="E539" s="107">
        <v>0</v>
      </c>
      <c r="F539" s="107">
        <v>208335</v>
      </c>
    </row>
    <row r="540" spans="1:6" x14ac:dyDescent="0.25">
      <c r="A540" s="115" t="s">
        <v>1032</v>
      </c>
      <c r="B540" s="115" t="s">
        <v>223</v>
      </c>
      <c r="C540" s="107">
        <v>166668</v>
      </c>
      <c r="D540" s="107">
        <v>41667</v>
      </c>
      <c r="E540" s="107">
        <v>0</v>
      </c>
      <c r="F540" s="107">
        <v>208335</v>
      </c>
    </row>
    <row r="541" spans="1:6" x14ac:dyDescent="0.25">
      <c r="A541" s="115" t="s">
        <v>1033</v>
      </c>
      <c r="B541" s="115" t="s">
        <v>1034</v>
      </c>
      <c r="C541" s="107">
        <v>44422120</v>
      </c>
      <c r="D541" s="107">
        <v>8374144</v>
      </c>
      <c r="E541" s="107">
        <v>0</v>
      </c>
      <c r="F541" s="107">
        <v>52796264</v>
      </c>
    </row>
    <row r="542" spans="1:6" x14ac:dyDescent="0.25">
      <c r="A542" s="115" t="s">
        <v>1035</v>
      </c>
      <c r="B542" s="115" t="s">
        <v>234</v>
      </c>
      <c r="C542" s="107">
        <v>43435452</v>
      </c>
      <c r="D542" s="107">
        <v>8127477</v>
      </c>
      <c r="E542" s="107">
        <v>0</v>
      </c>
      <c r="F542" s="107">
        <v>51562929</v>
      </c>
    </row>
    <row r="543" spans="1:6" x14ac:dyDescent="0.25">
      <c r="A543" s="115" t="s">
        <v>1036</v>
      </c>
      <c r="B543" s="115" t="s">
        <v>234</v>
      </c>
      <c r="C543" s="107">
        <v>43435452</v>
      </c>
      <c r="D543" s="107">
        <v>8127477</v>
      </c>
      <c r="E543" s="107">
        <v>0</v>
      </c>
      <c r="F543" s="107">
        <v>51562929</v>
      </c>
    </row>
    <row r="544" spans="1:6" x14ac:dyDescent="0.25">
      <c r="A544" s="115" t="s">
        <v>1037</v>
      </c>
      <c r="B544" s="115" t="s">
        <v>235</v>
      </c>
      <c r="C544" s="107">
        <v>986668</v>
      </c>
      <c r="D544" s="107">
        <v>246667</v>
      </c>
      <c r="E544" s="107">
        <v>0</v>
      </c>
      <c r="F544" s="107">
        <v>1233335</v>
      </c>
    </row>
    <row r="545" spans="1:6" x14ac:dyDescent="0.25">
      <c r="A545" s="115" t="s">
        <v>1038</v>
      </c>
      <c r="B545" s="115" t="s">
        <v>235</v>
      </c>
      <c r="C545" s="107">
        <v>986668</v>
      </c>
      <c r="D545" s="107">
        <v>246667</v>
      </c>
      <c r="E545" s="107">
        <v>0</v>
      </c>
      <c r="F545" s="107">
        <v>1233335</v>
      </c>
    </row>
    <row r="546" spans="1:6" x14ac:dyDescent="0.25">
      <c r="A546" s="115" t="s">
        <v>1039</v>
      </c>
      <c r="B546" s="115" t="s">
        <v>915</v>
      </c>
      <c r="C546" s="107">
        <v>-759300</v>
      </c>
      <c r="D546" s="107">
        <v>0</v>
      </c>
      <c r="E546" s="107">
        <v>753800</v>
      </c>
      <c r="F546" s="107">
        <v>-1513100</v>
      </c>
    </row>
    <row r="547" spans="1:6" x14ac:dyDescent="0.25">
      <c r="A547" s="115" t="s">
        <v>1165</v>
      </c>
      <c r="B547" s="115" t="s">
        <v>1166</v>
      </c>
      <c r="C547" s="107">
        <v>-759300</v>
      </c>
      <c r="D547" s="107">
        <v>0</v>
      </c>
      <c r="E547" s="107">
        <v>753800</v>
      </c>
      <c r="F547" s="107">
        <v>-1513100</v>
      </c>
    </row>
    <row r="548" spans="1:6" x14ac:dyDescent="0.25">
      <c r="A548" s="115" t="s">
        <v>1167</v>
      </c>
      <c r="B548" s="115" t="s">
        <v>1168</v>
      </c>
      <c r="C548" s="107">
        <v>-759300</v>
      </c>
      <c r="D548" s="107">
        <v>0</v>
      </c>
      <c r="E548" s="107">
        <v>753800</v>
      </c>
      <c r="F548" s="107">
        <v>-1513100</v>
      </c>
    </row>
    <row r="549" spans="1:6" x14ac:dyDescent="0.25">
      <c r="A549" s="115" t="s">
        <v>1040</v>
      </c>
      <c r="B549" s="115" t="s">
        <v>922</v>
      </c>
      <c r="C549" s="107">
        <v>0</v>
      </c>
      <c r="D549" s="107">
        <v>0</v>
      </c>
      <c r="E549" s="107">
        <v>0</v>
      </c>
      <c r="F549" s="107">
        <v>0</v>
      </c>
    </row>
    <row r="550" spans="1:6" x14ac:dyDescent="0.25">
      <c r="A550" s="115" t="s">
        <v>1041</v>
      </c>
      <c r="B550" s="115" t="s">
        <v>924</v>
      </c>
      <c r="C550" s="107">
        <v>0</v>
      </c>
      <c r="D550" s="107">
        <v>0</v>
      </c>
      <c r="E550" s="107">
        <v>0</v>
      </c>
      <c r="F550" s="107">
        <v>0</v>
      </c>
    </row>
    <row r="551" spans="1:6" x14ac:dyDescent="0.25">
      <c r="A551" s="115" t="s">
        <v>1042</v>
      </c>
      <c r="B551" s="115" t="s">
        <v>1043</v>
      </c>
      <c r="C551" s="107">
        <v>48812908.75</v>
      </c>
      <c r="D551" s="107">
        <v>6414455.4800000004</v>
      </c>
      <c r="E551" s="107">
        <v>0</v>
      </c>
      <c r="F551" s="107">
        <v>55227364.229999997</v>
      </c>
    </row>
    <row r="552" spans="1:6" x14ac:dyDescent="0.25">
      <c r="A552" s="115" t="s">
        <v>1044</v>
      </c>
      <c r="B552" s="115" t="s">
        <v>1045</v>
      </c>
      <c r="C552" s="107">
        <v>48812908.75</v>
      </c>
      <c r="D552" s="107">
        <v>6414455.4800000004</v>
      </c>
      <c r="E552" s="107">
        <v>0</v>
      </c>
      <c r="F552" s="107">
        <v>55227364.229999997</v>
      </c>
    </row>
    <row r="553" spans="1:6" x14ac:dyDescent="0.25">
      <c r="A553" s="115" t="s">
        <v>1046</v>
      </c>
      <c r="B553" s="115" t="s">
        <v>424</v>
      </c>
      <c r="C553" s="107">
        <v>25320614.039999999</v>
      </c>
      <c r="D553" s="107">
        <v>5411222.9800000004</v>
      </c>
      <c r="E553" s="107">
        <v>0</v>
      </c>
      <c r="F553" s="107">
        <v>30731837.02</v>
      </c>
    </row>
    <row r="554" spans="1:6" x14ac:dyDescent="0.25">
      <c r="A554" s="115" t="s">
        <v>1047</v>
      </c>
      <c r="B554" s="115" t="s">
        <v>275</v>
      </c>
      <c r="C554" s="107">
        <v>25320614.039999999</v>
      </c>
      <c r="D554" s="107">
        <v>5411222.9800000004</v>
      </c>
      <c r="E554" s="107">
        <v>0</v>
      </c>
      <c r="F554" s="107">
        <v>30731837.02</v>
      </c>
    </row>
    <row r="555" spans="1:6" x14ac:dyDescent="0.25">
      <c r="A555" s="115" t="s">
        <v>1048</v>
      </c>
      <c r="B555" s="115" t="s">
        <v>275</v>
      </c>
      <c r="C555" s="107">
        <v>25320614.039999999</v>
      </c>
      <c r="D555" s="107">
        <v>5411222.9800000004</v>
      </c>
      <c r="E555" s="107">
        <v>0</v>
      </c>
      <c r="F555" s="107">
        <v>30731837.02</v>
      </c>
    </row>
    <row r="556" spans="1:6" x14ac:dyDescent="0.25">
      <c r="A556" s="115" t="s">
        <v>1049</v>
      </c>
      <c r="B556" s="115" t="s">
        <v>906</v>
      </c>
      <c r="C556" s="107">
        <v>23492294.710000001</v>
      </c>
      <c r="D556" s="107">
        <v>1003232.5</v>
      </c>
      <c r="E556" s="107">
        <v>0</v>
      </c>
      <c r="F556" s="107">
        <v>24495527.210000001</v>
      </c>
    </row>
    <row r="557" spans="1:6" x14ac:dyDescent="0.25">
      <c r="A557" s="115" t="s">
        <v>1050</v>
      </c>
      <c r="B557" s="115" t="s">
        <v>185</v>
      </c>
      <c r="C557" s="107">
        <v>23492294.710000001</v>
      </c>
      <c r="D557" s="107">
        <v>1003232.5</v>
      </c>
      <c r="E557" s="107">
        <v>0</v>
      </c>
      <c r="F557" s="107">
        <v>24495527.210000001</v>
      </c>
    </row>
    <row r="558" spans="1:6" x14ac:dyDescent="0.25">
      <c r="A558" s="115" t="s">
        <v>1051</v>
      </c>
      <c r="B558" s="115" t="s">
        <v>185</v>
      </c>
      <c r="C558" s="107">
        <v>23492294.710000001</v>
      </c>
      <c r="D558" s="107">
        <v>1003232.5</v>
      </c>
      <c r="E558" s="107">
        <v>0</v>
      </c>
      <c r="F558" s="107">
        <v>24495527.210000001</v>
      </c>
    </row>
    <row r="559" spans="1:6" x14ac:dyDescent="0.25">
      <c r="A559" s="115" t="s">
        <v>1052</v>
      </c>
      <c r="B559" s="115" t="s">
        <v>1053</v>
      </c>
      <c r="C559" s="107">
        <v>-30677829.68</v>
      </c>
      <c r="D559" s="107">
        <v>0</v>
      </c>
      <c r="E559" s="107">
        <v>0</v>
      </c>
      <c r="F559" s="107">
        <v>-30677829.68</v>
      </c>
    </row>
    <row r="560" spans="1:6" x14ac:dyDescent="0.25">
      <c r="A560" s="115" t="s">
        <v>1054</v>
      </c>
      <c r="B560" s="115" t="s">
        <v>1055</v>
      </c>
      <c r="C560" s="107">
        <v>-30677829.68</v>
      </c>
      <c r="D560" s="107">
        <v>0</v>
      </c>
      <c r="E560" s="107">
        <v>0</v>
      </c>
      <c r="F560" s="107">
        <v>-30677829.68</v>
      </c>
    </row>
    <row r="561" spans="1:6" x14ac:dyDescent="0.25">
      <c r="A561" s="115" t="s">
        <v>1056</v>
      </c>
      <c r="B561" s="115" t="s">
        <v>1057</v>
      </c>
      <c r="C561" s="107">
        <v>-30677829.68</v>
      </c>
      <c r="D561" s="107">
        <v>0</v>
      </c>
      <c r="E561" s="107">
        <v>0</v>
      </c>
      <c r="F561" s="107">
        <v>-30677829.68</v>
      </c>
    </row>
    <row r="562" spans="1:6" x14ac:dyDescent="0.25">
      <c r="A562" s="115" t="s">
        <v>1197</v>
      </c>
      <c r="B562" s="115" t="s">
        <v>129</v>
      </c>
      <c r="C562" s="107">
        <v>9060728.8300000001</v>
      </c>
      <c r="D562" s="107">
        <v>0</v>
      </c>
      <c r="E562" s="107">
        <v>0</v>
      </c>
      <c r="F562" s="107">
        <v>9060728.8300000001</v>
      </c>
    </row>
    <row r="563" spans="1:6" x14ac:dyDescent="0.25">
      <c r="A563" s="115" t="s">
        <v>1181</v>
      </c>
      <c r="B563" s="115" t="s">
        <v>1182</v>
      </c>
      <c r="C563" s="107">
        <v>120357236</v>
      </c>
      <c r="D563" s="107">
        <v>0</v>
      </c>
      <c r="E563" s="107">
        <v>0</v>
      </c>
      <c r="F563" s="107">
        <v>120357236</v>
      </c>
    </row>
    <row r="564" spans="1:6" x14ac:dyDescent="0.25">
      <c r="A564" s="115" t="s">
        <v>1058</v>
      </c>
      <c r="B564" s="115" t="s">
        <v>1059</v>
      </c>
      <c r="C564" s="107">
        <v>-160095794.50999999</v>
      </c>
      <c r="D564" s="107">
        <v>0</v>
      </c>
      <c r="E564" s="107">
        <v>0</v>
      </c>
      <c r="F564" s="107">
        <v>-160095794.50999999</v>
      </c>
    </row>
    <row r="565" spans="1:6" x14ac:dyDescent="0.25">
      <c r="A565" s="115" t="s">
        <v>1060</v>
      </c>
      <c r="B565" s="115" t="s">
        <v>312</v>
      </c>
      <c r="C565" s="107">
        <v>0</v>
      </c>
      <c r="D565" s="107">
        <v>0</v>
      </c>
      <c r="E565" s="107">
        <v>0</v>
      </c>
      <c r="F565" s="107">
        <v>0</v>
      </c>
    </row>
    <row r="566" spans="1:6" x14ac:dyDescent="0.25">
      <c r="A566" s="115" t="s">
        <v>1061</v>
      </c>
      <c r="B566" s="115" t="s">
        <v>313</v>
      </c>
      <c r="C566" s="107">
        <v>900187156</v>
      </c>
      <c r="D566" s="107">
        <v>0</v>
      </c>
      <c r="E566" s="107">
        <v>0</v>
      </c>
      <c r="F566" s="107">
        <v>900187156</v>
      </c>
    </row>
    <row r="567" spans="1:6" x14ac:dyDescent="0.25">
      <c r="A567" s="115" t="s">
        <v>1062</v>
      </c>
      <c r="B567" s="115" t="s">
        <v>1063</v>
      </c>
      <c r="C567" s="107">
        <v>900187156</v>
      </c>
      <c r="D567" s="107">
        <v>0</v>
      </c>
      <c r="E567" s="107">
        <v>0</v>
      </c>
      <c r="F567" s="107">
        <v>900187156</v>
      </c>
    </row>
    <row r="568" spans="1:6" x14ac:dyDescent="0.25">
      <c r="A568" s="115" t="s">
        <v>1064</v>
      </c>
      <c r="B568" s="115" t="s">
        <v>315</v>
      </c>
      <c r="C568" s="107">
        <v>900187156</v>
      </c>
      <c r="D568" s="107">
        <v>0</v>
      </c>
      <c r="E568" s="107">
        <v>0</v>
      </c>
      <c r="F568" s="107">
        <v>900187156</v>
      </c>
    </row>
    <row r="569" spans="1:6" x14ac:dyDescent="0.25">
      <c r="A569" s="115" t="s">
        <v>1065</v>
      </c>
      <c r="B569" s="115" t="s">
        <v>315</v>
      </c>
      <c r="C569" s="107">
        <v>900187156</v>
      </c>
      <c r="D569" s="107">
        <v>0</v>
      </c>
      <c r="E569" s="107">
        <v>0</v>
      </c>
      <c r="F569" s="107">
        <v>900187156</v>
      </c>
    </row>
    <row r="570" spans="1:6" x14ac:dyDescent="0.25">
      <c r="A570" s="115" t="s">
        <v>1066</v>
      </c>
      <c r="B570" s="115" t="s">
        <v>1067</v>
      </c>
      <c r="C570" s="107">
        <v>675955916.50999999</v>
      </c>
      <c r="D570" s="107">
        <v>0</v>
      </c>
      <c r="E570" s="107">
        <v>0</v>
      </c>
      <c r="F570" s="107">
        <v>675955916.50999999</v>
      </c>
    </row>
    <row r="571" spans="1:6" x14ac:dyDescent="0.25">
      <c r="A571" s="115" t="s">
        <v>1068</v>
      </c>
      <c r="B571" s="115" t="s">
        <v>1069</v>
      </c>
      <c r="C571" s="107">
        <v>566994668.79999995</v>
      </c>
      <c r="D571" s="107">
        <v>0</v>
      </c>
      <c r="E571" s="107">
        <v>0</v>
      </c>
      <c r="F571" s="107">
        <v>566994668.79999995</v>
      </c>
    </row>
    <row r="572" spans="1:6" x14ac:dyDescent="0.25">
      <c r="A572" s="115" t="s">
        <v>1070</v>
      </c>
      <c r="B572" s="115" t="s">
        <v>875</v>
      </c>
      <c r="C572" s="107">
        <v>566994668.79999995</v>
      </c>
      <c r="D572" s="107">
        <v>0</v>
      </c>
      <c r="E572" s="107">
        <v>0</v>
      </c>
      <c r="F572" s="107">
        <v>566994668.79999995</v>
      </c>
    </row>
    <row r="573" spans="1:6" x14ac:dyDescent="0.25">
      <c r="A573" s="115" t="s">
        <v>1071</v>
      </c>
      <c r="B573" s="115" t="s">
        <v>875</v>
      </c>
      <c r="C573" s="107">
        <v>566994668.79999995</v>
      </c>
      <c r="D573" s="107">
        <v>0</v>
      </c>
      <c r="E573" s="107">
        <v>0</v>
      </c>
      <c r="F573" s="107">
        <v>566994668.79999995</v>
      </c>
    </row>
    <row r="574" spans="1:6" x14ac:dyDescent="0.25">
      <c r="A574" s="115" t="s">
        <v>1072</v>
      </c>
      <c r="B574" s="115" t="s">
        <v>1073</v>
      </c>
      <c r="C574" s="107">
        <v>108961247.70999999</v>
      </c>
      <c r="D574" s="107">
        <v>0</v>
      </c>
      <c r="E574" s="107">
        <v>0</v>
      </c>
      <c r="F574" s="107">
        <v>108961247.70999999</v>
      </c>
    </row>
    <row r="575" spans="1:6" x14ac:dyDescent="0.25">
      <c r="A575" s="115" t="s">
        <v>1074</v>
      </c>
      <c r="B575" s="115" t="s">
        <v>317</v>
      </c>
      <c r="C575" s="107">
        <v>108961247.70999999</v>
      </c>
      <c r="D575" s="107">
        <v>0</v>
      </c>
      <c r="E575" s="107">
        <v>0</v>
      </c>
      <c r="F575" s="107">
        <v>108961247.70999999</v>
      </c>
    </row>
    <row r="576" spans="1:6" x14ac:dyDescent="0.25">
      <c r="A576" s="115" t="s">
        <v>1075</v>
      </c>
      <c r="B576" s="115" t="s">
        <v>317</v>
      </c>
      <c r="C576" s="107">
        <v>108961247.70999999</v>
      </c>
      <c r="D576" s="107">
        <v>0</v>
      </c>
      <c r="E576" s="107">
        <v>0</v>
      </c>
      <c r="F576" s="107">
        <v>108961247.70999999</v>
      </c>
    </row>
    <row r="577" spans="1:6" s="184" customFormat="1" x14ac:dyDescent="0.25">
      <c r="A577" s="182" t="s">
        <v>1076</v>
      </c>
      <c r="B577" s="182" t="s">
        <v>318</v>
      </c>
      <c r="C577" s="183">
        <v>-1576143072.51</v>
      </c>
      <c r="D577" s="183">
        <v>0</v>
      </c>
      <c r="E577" s="183">
        <v>0</v>
      </c>
      <c r="F577" s="183">
        <v>-1576143072.51</v>
      </c>
    </row>
    <row r="578" spans="1:6" x14ac:dyDescent="0.25">
      <c r="A578" s="115" t="s">
        <v>1077</v>
      </c>
      <c r="B578" s="115" t="s">
        <v>1078</v>
      </c>
      <c r="C578" s="107">
        <v>-900187156</v>
      </c>
      <c r="D578" s="107">
        <v>0</v>
      </c>
      <c r="E578" s="107">
        <v>0</v>
      </c>
      <c r="F578" s="107">
        <v>-900187156</v>
      </c>
    </row>
    <row r="579" spans="1:6" x14ac:dyDescent="0.25">
      <c r="A579" s="115" t="s">
        <v>1079</v>
      </c>
      <c r="B579" s="115" t="s">
        <v>314</v>
      </c>
      <c r="C579" s="107">
        <v>-900187156</v>
      </c>
      <c r="D579" s="107">
        <v>0</v>
      </c>
      <c r="E579" s="107">
        <v>0</v>
      </c>
      <c r="F579" s="107">
        <v>-900187156</v>
      </c>
    </row>
    <row r="580" spans="1:6" x14ac:dyDescent="0.25">
      <c r="A580" s="115" t="s">
        <v>1080</v>
      </c>
      <c r="B580" s="115" t="s">
        <v>314</v>
      </c>
      <c r="C580" s="107">
        <v>-900187156</v>
      </c>
      <c r="D580" s="107">
        <v>0</v>
      </c>
      <c r="E580" s="107">
        <v>0</v>
      </c>
      <c r="F580" s="107">
        <v>-900187156</v>
      </c>
    </row>
    <row r="581" spans="1:6" x14ac:dyDescent="0.25">
      <c r="A581" s="115" t="s">
        <v>1081</v>
      </c>
      <c r="B581" s="115" t="s">
        <v>1082</v>
      </c>
      <c r="C581" s="107">
        <v>-675955916.50999999</v>
      </c>
      <c r="D581" s="107">
        <v>0</v>
      </c>
      <c r="E581" s="107">
        <v>0</v>
      </c>
      <c r="F581" s="107">
        <v>-675955916.50999999</v>
      </c>
    </row>
    <row r="582" spans="1:6" x14ac:dyDescent="0.25">
      <c r="A582" s="115" t="s">
        <v>1083</v>
      </c>
      <c r="B582" s="115" t="s">
        <v>80</v>
      </c>
      <c r="C582" s="107">
        <v>-566994668.79999995</v>
      </c>
      <c r="D582" s="107">
        <v>0</v>
      </c>
      <c r="E582" s="107">
        <v>0</v>
      </c>
      <c r="F582" s="107">
        <v>-566994668.79999995</v>
      </c>
    </row>
    <row r="583" spans="1:6" x14ac:dyDescent="0.25">
      <c r="A583" s="115" t="s">
        <v>1084</v>
      </c>
      <c r="B583" s="115" t="s">
        <v>80</v>
      </c>
      <c r="C583" s="107">
        <v>-566994668.79999995</v>
      </c>
      <c r="D583" s="107">
        <v>0</v>
      </c>
      <c r="E583" s="107">
        <v>0</v>
      </c>
      <c r="F583" s="107">
        <v>-566994668.79999995</v>
      </c>
    </row>
    <row r="584" spans="1:6" x14ac:dyDescent="0.25">
      <c r="A584" s="115" t="s">
        <v>1085</v>
      </c>
      <c r="B584" s="115" t="s">
        <v>82</v>
      </c>
      <c r="C584" s="107">
        <v>-108961247.70999999</v>
      </c>
      <c r="D584" s="107">
        <v>0</v>
      </c>
      <c r="E584" s="107">
        <v>0</v>
      </c>
      <c r="F584" s="107">
        <v>-108961247.70999999</v>
      </c>
    </row>
    <row r="585" spans="1:6" x14ac:dyDescent="0.25">
      <c r="A585" s="115" t="s">
        <v>1086</v>
      </c>
      <c r="B585" s="115" t="s">
        <v>82</v>
      </c>
      <c r="C585" s="107">
        <v>-108961247.70999999</v>
      </c>
      <c r="D585" s="107">
        <v>0</v>
      </c>
      <c r="E585" s="107">
        <v>0</v>
      </c>
      <c r="F585" s="107">
        <v>-108961247.70999999</v>
      </c>
    </row>
    <row r="586" spans="1:6" x14ac:dyDescent="0.25">
      <c r="A586" s="115" t="s">
        <v>1087</v>
      </c>
      <c r="B586" s="115" t="s">
        <v>1088</v>
      </c>
      <c r="C586" s="107">
        <v>0</v>
      </c>
      <c r="D586" s="107">
        <v>0</v>
      </c>
      <c r="E586" s="107">
        <v>0</v>
      </c>
      <c r="F586" s="107">
        <v>0</v>
      </c>
    </row>
    <row r="587" spans="1:6" x14ac:dyDescent="0.25">
      <c r="A587" s="115" t="s">
        <v>1089</v>
      </c>
      <c r="B587" s="115" t="s">
        <v>1090</v>
      </c>
      <c r="C587" s="107">
        <v>0</v>
      </c>
      <c r="D587" s="107">
        <v>0</v>
      </c>
      <c r="E587" s="107">
        <v>0</v>
      </c>
      <c r="F587" s="107">
        <v>0</v>
      </c>
    </row>
    <row r="588" spans="1:6" x14ac:dyDescent="0.25">
      <c r="A588" s="115" t="s">
        <v>1091</v>
      </c>
      <c r="B588" s="115" t="s">
        <v>322</v>
      </c>
      <c r="C588" s="107">
        <v>0</v>
      </c>
      <c r="D588" s="107">
        <v>0</v>
      </c>
      <c r="E588" s="107">
        <v>0</v>
      </c>
      <c r="F588" s="107">
        <v>0</v>
      </c>
    </row>
    <row r="589" spans="1:6" x14ac:dyDescent="0.25">
      <c r="A589" s="115" t="s">
        <v>1092</v>
      </c>
      <c r="B589" s="115" t="s">
        <v>323</v>
      </c>
      <c r="C589" s="107">
        <v>408157795</v>
      </c>
      <c r="D589" s="107">
        <v>0</v>
      </c>
      <c r="E589" s="107">
        <v>0</v>
      </c>
      <c r="F589" s="107">
        <v>408157795</v>
      </c>
    </row>
    <row r="590" spans="1:6" x14ac:dyDescent="0.25">
      <c r="A590" s="115" t="s">
        <v>1093</v>
      </c>
      <c r="B590" s="115" t="s">
        <v>1063</v>
      </c>
      <c r="C590" s="107">
        <v>408157795</v>
      </c>
      <c r="D590" s="107">
        <v>0</v>
      </c>
      <c r="E590" s="107">
        <v>0</v>
      </c>
      <c r="F590" s="107">
        <v>408157795</v>
      </c>
    </row>
    <row r="591" spans="1:6" x14ac:dyDescent="0.25">
      <c r="A591" s="115" t="s">
        <v>1094</v>
      </c>
      <c r="B591" s="115" t="s">
        <v>324</v>
      </c>
      <c r="C591" s="107">
        <v>408157795</v>
      </c>
      <c r="D591" s="107">
        <v>0</v>
      </c>
      <c r="E591" s="107">
        <v>0</v>
      </c>
      <c r="F591" s="107">
        <v>408157795</v>
      </c>
    </row>
    <row r="592" spans="1:6" x14ac:dyDescent="0.25">
      <c r="A592" s="115" t="s">
        <v>1095</v>
      </c>
      <c r="B592" s="115" t="s">
        <v>324</v>
      </c>
      <c r="C592" s="107">
        <v>408157795</v>
      </c>
      <c r="D592" s="107">
        <v>0</v>
      </c>
      <c r="E592" s="107">
        <v>0</v>
      </c>
      <c r="F592" s="107">
        <v>408157795</v>
      </c>
    </row>
    <row r="593" spans="1:6" x14ac:dyDescent="0.25">
      <c r="A593" s="115" t="s">
        <v>1096</v>
      </c>
      <c r="B593" s="115" t="s">
        <v>1097</v>
      </c>
      <c r="C593" s="107">
        <v>-408157795</v>
      </c>
      <c r="D593" s="107">
        <v>0</v>
      </c>
      <c r="E593" s="107">
        <v>0</v>
      </c>
      <c r="F593" s="107">
        <v>-408157795</v>
      </c>
    </row>
    <row r="594" spans="1:6" x14ac:dyDescent="0.25">
      <c r="A594" s="115" t="s">
        <v>1098</v>
      </c>
      <c r="B594" s="115" t="s">
        <v>1099</v>
      </c>
      <c r="C594" s="107">
        <v>-408157795</v>
      </c>
      <c r="D594" s="107">
        <v>0</v>
      </c>
      <c r="E594" s="107">
        <v>0</v>
      </c>
      <c r="F594" s="107">
        <v>-408157795</v>
      </c>
    </row>
    <row r="595" spans="1:6" x14ac:dyDescent="0.25">
      <c r="A595" s="115" t="s">
        <v>1100</v>
      </c>
      <c r="B595" s="115" t="s">
        <v>314</v>
      </c>
      <c r="C595" s="107">
        <v>-408157795</v>
      </c>
      <c r="D595" s="107">
        <v>0</v>
      </c>
      <c r="E595" s="107">
        <v>0</v>
      </c>
      <c r="F595" s="107">
        <v>-408157795</v>
      </c>
    </row>
    <row r="596" spans="1:6" x14ac:dyDescent="0.25">
      <c r="A596" s="115" t="s">
        <v>1101</v>
      </c>
      <c r="B596" s="115" t="s">
        <v>314</v>
      </c>
      <c r="C596" s="107">
        <v>-408157795</v>
      </c>
      <c r="D596" s="107">
        <v>0</v>
      </c>
      <c r="E596" s="107">
        <v>0</v>
      </c>
      <c r="F596" s="107">
        <v>-408157795</v>
      </c>
    </row>
    <row r="597" spans="1:6" x14ac:dyDescent="0.25">
      <c r="A597" s="115"/>
      <c r="B597" s="115" t="s">
        <v>1102</v>
      </c>
      <c r="C597" s="107">
        <v>25085128169.400002</v>
      </c>
      <c r="D597" s="107">
        <v>3025289031.3800001</v>
      </c>
      <c r="E597" s="107">
        <v>3025289031.3800001</v>
      </c>
      <c r="F597" s="107">
        <v>26306595862</v>
      </c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F613"/>
  <sheetViews>
    <sheetView showGridLines="0" workbookViewId="0">
      <selection activeCell="D28" sqref="D28"/>
    </sheetView>
  </sheetViews>
  <sheetFormatPr baseColWidth="10" defaultRowHeight="15" x14ac:dyDescent="0.25"/>
  <cols>
    <col min="1" max="1" width="14.28515625" customWidth="1"/>
    <col min="2" max="2" width="71.42578125" customWidth="1"/>
    <col min="3" max="6" width="28.5703125" style="118" customWidth="1"/>
  </cols>
  <sheetData>
    <row r="1" spans="1:6" x14ac:dyDescent="0.25">
      <c r="A1" s="114" t="s">
        <v>327</v>
      </c>
      <c r="B1" s="114" t="s">
        <v>328</v>
      </c>
      <c r="C1" s="106" t="s">
        <v>329</v>
      </c>
      <c r="D1" s="106" t="s">
        <v>330</v>
      </c>
      <c r="E1" s="106" t="s">
        <v>331</v>
      </c>
      <c r="F1" s="106" t="s">
        <v>332</v>
      </c>
    </row>
    <row r="2" spans="1:6" x14ac:dyDescent="0.25">
      <c r="A2" s="115" t="s">
        <v>333</v>
      </c>
      <c r="B2" s="115" t="s">
        <v>334</v>
      </c>
      <c r="C2" s="107">
        <v>13127724476.969999</v>
      </c>
      <c r="D2" s="107">
        <v>328768581.75</v>
      </c>
      <c r="E2" s="107">
        <v>310376837.70999998</v>
      </c>
      <c r="F2" s="107">
        <v>13146116221.01</v>
      </c>
    </row>
    <row r="3" spans="1:6" x14ac:dyDescent="0.25">
      <c r="A3" s="115" t="s">
        <v>335</v>
      </c>
      <c r="B3" s="115" t="s">
        <v>336</v>
      </c>
      <c r="C3" s="107">
        <v>50742436.740000002</v>
      </c>
      <c r="D3" s="107">
        <v>220778346.24000001</v>
      </c>
      <c r="E3" s="107">
        <v>161453335.50999999</v>
      </c>
      <c r="F3" s="107">
        <v>110067447.47</v>
      </c>
    </row>
    <row r="4" spans="1:6" x14ac:dyDescent="0.25">
      <c r="A4" s="115" t="s">
        <v>337</v>
      </c>
      <c r="B4" s="115" t="s">
        <v>338</v>
      </c>
      <c r="C4" s="107">
        <v>624000</v>
      </c>
      <c r="D4" s="107">
        <v>0</v>
      </c>
      <c r="E4" s="107">
        <v>0</v>
      </c>
      <c r="F4" s="107">
        <v>624000</v>
      </c>
    </row>
    <row r="5" spans="1:6" x14ac:dyDescent="0.25">
      <c r="A5" s="115" t="s">
        <v>339</v>
      </c>
      <c r="B5" s="115" t="s">
        <v>340</v>
      </c>
      <c r="C5" s="107">
        <v>624000</v>
      </c>
      <c r="D5" s="107">
        <v>0</v>
      </c>
      <c r="E5" s="107">
        <v>0</v>
      </c>
      <c r="F5" s="107">
        <v>624000</v>
      </c>
    </row>
    <row r="6" spans="1:6" x14ac:dyDescent="0.25">
      <c r="A6" s="115" t="s">
        <v>341</v>
      </c>
      <c r="B6" s="115" t="s">
        <v>342</v>
      </c>
      <c r="C6" s="107">
        <v>0</v>
      </c>
      <c r="D6" s="107">
        <v>0</v>
      </c>
      <c r="E6" s="107">
        <v>0</v>
      </c>
      <c r="F6" s="107">
        <v>0</v>
      </c>
    </row>
    <row r="7" spans="1:6" x14ac:dyDescent="0.25">
      <c r="A7" s="115" t="s">
        <v>343</v>
      </c>
      <c r="B7" s="115" t="s">
        <v>344</v>
      </c>
      <c r="C7" s="107">
        <v>624000</v>
      </c>
      <c r="D7" s="107">
        <v>0</v>
      </c>
      <c r="E7" s="107">
        <v>0</v>
      </c>
      <c r="F7" s="107">
        <v>624000</v>
      </c>
    </row>
    <row r="8" spans="1:6" x14ac:dyDescent="0.25">
      <c r="A8" s="115" t="s">
        <v>345</v>
      </c>
      <c r="B8" s="115" t="s">
        <v>346</v>
      </c>
      <c r="C8" s="107">
        <v>0</v>
      </c>
      <c r="D8" s="107">
        <v>0</v>
      </c>
      <c r="E8" s="107">
        <v>0</v>
      </c>
      <c r="F8" s="107">
        <v>0</v>
      </c>
    </row>
    <row r="9" spans="1:6" x14ac:dyDescent="0.25">
      <c r="A9" s="115" t="s">
        <v>347</v>
      </c>
      <c r="B9" s="115" t="s">
        <v>348</v>
      </c>
      <c r="C9" s="107">
        <v>50118436.740000002</v>
      </c>
      <c r="D9" s="107">
        <v>220778346.24000001</v>
      </c>
      <c r="E9" s="107">
        <v>161453335.50999999</v>
      </c>
      <c r="F9" s="107">
        <v>109443447.47</v>
      </c>
    </row>
    <row r="10" spans="1:6" x14ac:dyDescent="0.25">
      <c r="A10" s="115" t="s">
        <v>349</v>
      </c>
      <c r="B10" s="115" t="s">
        <v>344</v>
      </c>
      <c r="C10" s="107">
        <v>50118436.740000002</v>
      </c>
      <c r="D10" s="107">
        <v>220778346.24000001</v>
      </c>
      <c r="E10" s="107">
        <v>161453335.50999999</v>
      </c>
      <c r="F10" s="107">
        <v>109443447.47</v>
      </c>
    </row>
    <row r="11" spans="1:6" x14ac:dyDescent="0.25">
      <c r="A11" s="115" t="s">
        <v>350</v>
      </c>
      <c r="B11" s="115" t="s">
        <v>344</v>
      </c>
      <c r="C11" s="107">
        <v>50118436.740000002</v>
      </c>
      <c r="D11" s="107">
        <v>220778346.24000001</v>
      </c>
      <c r="E11" s="107">
        <v>161453335.50999999</v>
      </c>
      <c r="F11" s="107">
        <v>109443447.47</v>
      </c>
    </row>
    <row r="12" spans="1:6" x14ac:dyDescent="0.25">
      <c r="A12" s="115" t="s">
        <v>351</v>
      </c>
      <c r="B12" s="115" t="s">
        <v>164</v>
      </c>
      <c r="C12" s="107">
        <v>1000</v>
      </c>
      <c r="D12" s="107">
        <v>0</v>
      </c>
      <c r="E12" s="107">
        <v>0</v>
      </c>
      <c r="F12" s="107">
        <v>1000</v>
      </c>
    </row>
    <row r="13" spans="1:6" ht="26.25" x14ac:dyDescent="0.25">
      <c r="A13" s="115" t="s">
        <v>352</v>
      </c>
      <c r="B13" s="115" t="s">
        <v>353</v>
      </c>
      <c r="C13" s="107">
        <v>0</v>
      </c>
      <c r="D13" s="107">
        <v>0</v>
      </c>
      <c r="E13" s="107">
        <v>0</v>
      </c>
      <c r="F13" s="107">
        <v>0</v>
      </c>
    </row>
    <row r="14" spans="1:6" x14ac:dyDescent="0.25">
      <c r="A14" s="115" t="s">
        <v>354</v>
      </c>
      <c r="B14" s="115" t="s">
        <v>355</v>
      </c>
      <c r="C14" s="107">
        <v>0</v>
      </c>
      <c r="D14" s="107">
        <v>0</v>
      </c>
      <c r="E14" s="107">
        <v>0</v>
      </c>
      <c r="F14" s="107">
        <v>0</v>
      </c>
    </row>
    <row r="15" spans="1:6" x14ac:dyDescent="0.25">
      <c r="A15" s="115" t="s">
        <v>356</v>
      </c>
      <c r="B15" s="115" t="s">
        <v>355</v>
      </c>
      <c r="C15" s="107">
        <v>0</v>
      </c>
      <c r="D15" s="107">
        <v>0</v>
      </c>
      <c r="E15" s="107">
        <v>0</v>
      </c>
      <c r="F15" s="107">
        <v>0</v>
      </c>
    </row>
    <row r="16" spans="1:6" ht="26.25" x14ac:dyDescent="0.25">
      <c r="A16" s="115" t="s">
        <v>357</v>
      </c>
      <c r="B16" s="115" t="s">
        <v>358</v>
      </c>
      <c r="C16" s="107">
        <v>1000</v>
      </c>
      <c r="D16" s="107">
        <v>0</v>
      </c>
      <c r="E16" s="107">
        <v>0</v>
      </c>
      <c r="F16" s="107">
        <v>1000</v>
      </c>
    </row>
    <row r="17" spans="1:6" x14ac:dyDescent="0.25">
      <c r="A17" s="115" t="s">
        <v>359</v>
      </c>
      <c r="B17" s="115" t="s">
        <v>360</v>
      </c>
      <c r="C17" s="107">
        <v>1000</v>
      </c>
      <c r="D17" s="107">
        <v>0</v>
      </c>
      <c r="E17" s="107">
        <v>0</v>
      </c>
      <c r="F17" s="107">
        <v>1000</v>
      </c>
    </row>
    <row r="18" spans="1:6" x14ac:dyDescent="0.25">
      <c r="A18" s="115" t="s">
        <v>361</v>
      </c>
      <c r="B18" s="115" t="s">
        <v>360</v>
      </c>
      <c r="C18" s="107">
        <v>1000</v>
      </c>
      <c r="D18" s="107">
        <v>0</v>
      </c>
      <c r="E18" s="107">
        <v>0</v>
      </c>
      <c r="F18" s="107">
        <v>1000</v>
      </c>
    </row>
    <row r="19" spans="1:6" x14ac:dyDescent="0.25">
      <c r="A19" s="115" t="s">
        <v>362</v>
      </c>
      <c r="B19" s="115" t="s">
        <v>166</v>
      </c>
      <c r="C19" s="107">
        <v>154926791.08000001</v>
      </c>
      <c r="D19" s="107">
        <v>68882061.510000005</v>
      </c>
      <c r="E19" s="107">
        <v>125994372.2</v>
      </c>
      <c r="F19" s="107">
        <v>97814480.390000001</v>
      </c>
    </row>
    <row r="20" spans="1:6" x14ac:dyDescent="0.25">
      <c r="A20" s="115" t="s">
        <v>363</v>
      </c>
      <c r="B20" s="115" t="s">
        <v>364</v>
      </c>
      <c r="C20" s="107">
        <v>0</v>
      </c>
      <c r="D20" s="107">
        <v>0</v>
      </c>
      <c r="E20" s="107">
        <v>0</v>
      </c>
      <c r="F20" s="107">
        <v>0</v>
      </c>
    </row>
    <row r="21" spans="1:6" x14ac:dyDescent="0.25">
      <c r="A21" s="115" t="s">
        <v>365</v>
      </c>
      <c r="B21" s="115" t="s">
        <v>366</v>
      </c>
      <c r="C21" s="107">
        <v>0</v>
      </c>
      <c r="D21" s="107">
        <v>0</v>
      </c>
      <c r="E21" s="107">
        <v>0</v>
      </c>
      <c r="F21" s="107">
        <v>0</v>
      </c>
    </row>
    <row r="22" spans="1:6" x14ac:dyDescent="0.25">
      <c r="A22" s="115" t="s">
        <v>367</v>
      </c>
      <c r="B22" s="115" t="s">
        <v>368</v>
      </c>
      <c r="C22" s="107">
        <v>0</v>
      </c>
      <c r="D22" s="107">
        <v>0</v>
      </c>
      <c r="E22" s="107">
        <v>0</v>
      </c>
      <c r="F22" s="107">
        <v>0</v>
      </c>
    </row>
    <row r="23" spans="1:6" x14ac:dyDescent="0.25">
      <c r="A23" s="115" t="s">
        <v>369</v>
      </c>
      <c r="B23" s="115" t="s">
        <v>370</v>
      </c>
      <c r="C23" s="107">
        <v>0</v>
      </c>
      <c r="D23" s="107">
        <v>0</v>
      </c>
      <c r="E23" s="107">
        <v>0</v>
      </c>
      <c r="F23" s="107">
        <v>0</v>
      </c>
    </row>
    <row r="24" spans="1:6" x14ac:dyDescent="0.25">
      <c r="A24" s="115" t="s">
        <v>371</v>
      </c>
      <c r="B24" s="115" t="s">
        <v>372</v>
      </c>
      <c r="C24" s="107">
        <v>0</v>
      </c>
      <c r="D24" s="107">
        <v>0</v>
      </c>
      <c r="E24" s="107">
        <v>0</v>
      </c>
      <c r="F24" s="107">
        <v>0</v>
      </c>
    </row>
    <row r="25" spans="1:6" x14ac:dyDescent="0.25">
      <c r="A25" s="115" t="s">
        <v>373</v>
      </c>
      <c r="B25" s="115" t="s">
        <v>370</v>
      </c>
      <c r="C25" s="107">
        <v>0</v>
      </c>
      <c r="D25" s="107">
        <v>0</v>
      </c>
      <c r="E25" s="107">
        <v>0</v>
      </c>
      <c r="F25" s="107">
        <v>0</v>
      </c>
    </row>
    <row r="26" spans="1:6" x14ac:dyDescent="0.25">
      <c r="A26" s="115" t="s">
        <v>374</v>
      </c>
      <c r="B26" s="115" t="s">
        <v>273</v>
      </c>
      <c r="C26" s="107">
        <v>67952038.079999998</v>
      </c>
      <c r="D26" s="107">
        <v>61563003.509999998</v>
      </c>
      <c r="E26" s="107">
        <v>121890631.2</v>
      </c>
      <c r="F26" s="107">
        <v>7624410.3899999997</v>
      </c>
    </row>
    <row r="27" spans="1:6" x14ac:dyDescent="0.25">
      <c r="A27" s="115" t="s">
        <v>375</v>
      </c>
      <c r="B27" s="115" t="s">
        <v>46</v>
      </c>
      <c r="C27" s="107">
        <v>4600291.3899999997</v>
      </c>
      <c r="D27" s="107">
        <v>12976499</v>
      </c>
      <c r="E27" s="107">
        <v>9952380</v>
      </c>
      <c r="F27" s="107">
        <v>7624410.3899999997</v>
      </c>
    </row>
    <row r="28" spans="1:6" x14ac:dyDescent="0.25">
      <c r="A28" s="115" t="s">
        <v>376</v>
      </c>
      <c r="B28" s="115" t="s">
        <v>46</v>
      </c>
      <c r="C28" s="107">
        <v>4600291.3899999997</v>
      </c>
      <c r="D28" s="107">
        <v>12976499</v>
      </c>
      <c r="E28" s="107">
        <v>9952380</v>
      </c>
      <c r="F28" s="107">
        <v>7624410.3899999997</v>
      </c>
    </row>
    <row r="29" spans="1:6" x14ac:dyDescent="0.25">
      <c r="A29" s="115" t="s">
        <v>377</v>
      </c>
      <c r="B29" s="115" t="s">
        <v>114</v>
      </c>
      <c r="C29" s="107">
        <v>63351746.689999998</v>
      </c>
      <c r="D29" s="107">
        <v>48586504.509999998</v>
      </c>
      <c r="E29" s="107">
        <v>111938251.2</v>
      </c>
      <c r="F29" s="107">
        <v>0</v>
      </c>
    </row>
    <row r="30" spans="1:6" x14ac:dyDescent="0.25">
      <c r="A30" s="115" t="s">
        <v>378</v>
      </c>
      <c r="B30" s="115" t="s">
        <v>114</v>
      </c>
      <c r="C30" s="107">
        <v>63351746.689999998</v>
      </c>
      <c r="D30" s="107">
        <v>48586504.509999998</v>
      </c>
      <c r="E30" s="107">
        <v>111938251.2</v>
      </c>
      <c r="F30" s="107">
        <v>0</v>
      </c>
    </row>
    <row r="31" spans="1:6" x14ac:dyDescent="0.25">
      <c r="A31" s="115" t="s">
        <v>379</v>
      </c>
      <c r="B31" s="115" t="s">
        <v>380</v>
      </c>
      <c r="C31" s="107">
        <v>0</v>
      </c>
      <c r="D31" s="107">
        <v>0</v>
      </c>
      <c r="E31" s="107">
        <v>0</v>
      </c>
      <c r="F31" s="107">
        <v>0</v>
      </c>
    </row>
    <row r="32" spans="1:6" x14ac:dyDescent="0.25">
      <c r="A32" s="115" t="s">
        <v>381</v>
      </c>
      <c r="B32" s="115" t="s">
        <v>382</v>
      </c>
      <c r="C32" s="107">
        <v>0</v>
      </c>
      <c r="D32" s="107">
        <v>0</v>
      </c>
      <c r="E32" s="107">
        <v>0</v>
      </c>
      <c r="F32" s="107">
        <v>0</v>
      </c>
    </row>
    <row r="33" spans="1:6" x14ac:dyDescent="0.25">
      <c r="A33" s="115" t="s">
        <v>383</v>
      </c>
      <c r="B33" s="115" t="s">
        <v>382</v>
      </c>
      <c r="C33" s="107">
        <v>0</v>
      </c>
      <c r="D33" s="107">
        <v>0</v>
      </c>
      <c r="E33" s="107">
        <v>0</v>
      </c>
      <c r="F33" s="107">
        <v>0</v>
      </c>
    </row>
    <row r="34" spans="1:6" x14ac:dyDescent="0.25">
      <c r="A34" s="115" t="s">
        <v>384</v>
      </c>
      <c r="B34" s="115" t="s">
        <v>385</v>
      </c>
      <c r="C34" s="107">
        <v>0</v>
      </c>
      <c r="D34" s="107">
        <v>0</v>
      </c>
      <c r="E34" s="107">
        <v>0</v>
      </c>
      <c r="F34" s="107">
        <v>0</v>
      </c>
    </row>
    <row r="35" spans="1:6" x14ac:dyDescent="0.25">
      <c r="A35" s="115" t="s">
        <v>386</v>
      </c>
      <c r="B35" s="115" t="s">
        <v>387</v>
      </c>
      <c r="C35" s="107">
        <v>0</v>
      </c>
      <c r="D35" s="107">
        <v>0</v>
      </c>
      <c r="E35" s="107">
        <v>0</v>
      </c>
      <c r="F35" s="107">
        <v>0</v>
      </c>
    </row>
    <row r="36" spans="1:6" x14ac:dyDescent="0.25">
      <c r="A36" s="115" t="s">
        <v>388</v>
      </c>
      <c r="B36" s="115" t="s">
        <v>387</v>
      </c>
      <c r="C36" s="107">
        <v>0</v>
      </c>
      <c r="D36" s="107">
        <v>0</v>
      </c>
      <c r="E36" s="107">
        <v>0</v>
      </c>
      <c r="F36" s="107">
        <v>0</v>
      </c>
    </row>
    <row r="37" spans="1:6" x14ac:dyDescent="0.25">
      <c r="A37" s="115" t="s">
        <v>389</v>
      </c>
      <c r="B37" s="115" t="s">
        <v>390</v>
      </c>
      <c r="C37" s="107">
        <v>86974753</v>
      </c>
      <c r="D37" s="107">
        <v>7319058</v>
      </c>
      <c r="E37" s="107">
        <v>4103741</v>
      </c>
      <c r="F37" s="107">
        <v>90190070</v>
      </c>
    </row>
    <row r="38" spans="1:6" x14ac:dyDescent="0.25">
      <c r="A38" s="115" t="s">
        <v>391</v>
      </c>
      <c r="B38" s="115" t="s">
        <v>392</v>
      </c>
      <c r="C38" s="107">
        <v>0</v>
      </c>
      <c r="D38" s="107">
        <v>0</v>
      </c>
      <c r="E38" s="107">
        <v>0</v>
      </c>
      <c r="F38" s="107">
        <v>0</v>
      </c>
    </row>
    <row r="39" spans="1:6" x14ac:dyDescent="0.25">
      <c r="A39" s="115" t="s">
        <v>393</v>
      </c>
      <c r="B39" s="115" t="s">
        <v>392</v>
      </c>
      <c r="C39" s="107">
        <v>0</v>
      </c>
      <c r="D39" s="107">
        <v>0</v>
      </c>
      <c r="E39" s="107">
        <v>0</v>
      </c>
      <c r="F39" s="107">
        <v>0</v>
      </c>
    </row>
    <row r="40" spans="1:6" x14ac:dyDescent="0.25">
      <c r="A40" s="115" t="s">
        <v>394</v>
      </c>
      <c r="B40" s="115" t="s">
        <v>395</v>
      </c>
      <c r="C40" s="107">
        <v>0</v>
      </c>
      <c r="D40" s="107">
        <v>0</v>
      </c>
      <c r="E40" s="107">
        <v>0</v>
      </c>
      <c r="F40" s="107">
        <v>0</v>
      </c>
    </row>
    <row r="41" spans="1:6" x14ac:dyDescent="0.25">
      <c r="A41" s="115" t="s">
        <v>396</v>
      </c>
      <c r="B41" s="115" t="s">
        <v>395</v>
      </c>
      <c r="C41" s="107">
        <v>0</v>
      </c>
      <c r="D41" s="107">
        <v>0</v>
      </c>
      <c r="E41" s="107">
        <v>0</v>
      </c>
      <c r="F41" s="107">
        <v>0</v>
      </c>
    </row>
    <row r="42" spans="1:6" x14ac:dyDescent="0.25">
      <c r="A42" s="115" t="s">
        <v>397</v>
      </c>
      <c r="B42" s="115" t="s">
        <v>398</v>
      </c>
      <c r="C42" s="107">
        <v>0</v>
      </c>
      <c r="D42" s="107">
        <v>0</v>
      </c>
      <c r="E42" s="107">
        <v>0</v>
      </c>
      <c r="F42" s="107">
        <v>0</v>
      </c>
    </row>
    <row r="43" spans="1:6" x14ac:dyDescent="0.25">
      <c r="A43" s="115" t="s">
        <v>399</v>
      </c>
      <c r="B43" s="115" t="s">
        <v>398</v>
      </c>
      <c r="C43" s="107">
        <v>0</v>
      </c>
      <c r="D43" s="107">
        <v>0</v>
      </c>
      <c r="E43" s="107">
        <v>0</v>
      </c>
      <c r="F43" s="107">
        <v>0</v>
      </c>
    </row>
    <row r="44" spans="1:6" x14ac:dyDescent="0.25">
      <c r="A44" s="115" t="s">
        <v>400</v>
      </c>
      <c r="B44" s="115" t="s">
        <v>401</v>
      </c>
      <c r="C44" s="107">
        <v>86974753</v>
      </c>
      <c r="D44" s="107">
        <v>7319058</v>
      </c>
      <c r="E44" s="107">
        <v>4103741</v>
      </c>
      <c r="F44" s="107">
        <v>90190070</v>
      </c>
    </row>
    <row r="45" spans="1:6" x14ac:dyDescent="0.25">
      <c r="A45" s="115" t="s">
        <v>402</v>
      </c>
      <c r="B45" s="115" t="s">
        <v>401</v>
      </c>
      <c r="C45" s="107">
        <v>86974753</v>
      </c>
      <c r="D45" s="107">
        <v>7319058</v>
      </c>
      <c r="E45" s="107">
        <v>4103741</v>
      </c>
      <c r="F45" s="107">
        <v>90190070</v>
      </c>
    </row>
    <row r="46" spans="1:6" x14ac:dyDescent="0.25">
      <c r="A46" s="115" t="s">
        <v>403</v>
      </c>
      <c r="B46" s="115" t="s">
        <v>404</v>
      </c>
      <c r="C46" s="107">
        <v>0</v>
      </c>
      <c r="D46" s="107">
        <v>0</v>
      </c>
      <c r="E46" s="107">
        <v>0</v>
      </c>
      <c r="F46" s="107">
        <v>0</v>
      </c>
    </row>
    <row r="47" spans="1:6" x14ac:dyDescent="0.25">
      <c r="A47" s="115" t="s">
        <v>405</v>
      </c>
      <c r="B47" s="115" t="s">
        <v>404</v>
      </c>
      <c r="C47" s="107">
        <v>0</v>
      </c>
      <c r="D47" s="107">
        <v>0</v>
      </c>
      <c r="E47" s="107">
        <v>0</v>
      </c>
      <c r="F47" s="107">
        <v>0</v>
      </c>
    </row>
    <row r="48" spans="1:6" x14ac:dyDescent="0.25">
      <c r="A48" s="115" t="s">
        <v>406</v>
      </c>
      <c r="B48" s="115" t="s">
        <v>407</v>
      </c>
      <c r="C48" s="107">
        <v>0</v>
      </c>
      <c r="D48" s="107">
        <v>0</v>
      </c>
      <c r="E48" s="107">
        <v>0</v>
      </c>
      <c r="F48" s="107">
        <v>0</v>
      </c>
    </row>
    <row r="49" spans="1:6" x14ac:dyDescent="0.25">
      <c r="A49" s="115" t="s">
        <v>408</v>
      </c>
      <c r="B49" s="115" t="s">
        <v>407</v>
      </c>
      <c r="C49" s="107">
        <v>0</v>
      </c>
      <c r="D49" s="107">
        <v>0</v>
      </c>
      <c r="E49" s="107">
        <v>0</v>
      </c>
      <c r="F49" s="107">
        <v>0</v>
      </c>
    </row>
    <row r="50" spans="1:6" x14ac:dyDescent="0.25">
      <c r="A50" s="115" t="s">
        <v>1103</v>
      </c>
      <c r="B50" s="115" t="s">
        <v>1104</v>
      </c>
      <c r="C50" s="107">
        <v>0</v>
      </c>
      <c r="D50" s="107">
        <v>0</v>
      </c>
      <c r="E50" s="107">
        <v>0</v>
      </c>
      <c r="F50" s="107">
        <v>0</v>
      </c>
    </row>
    <row r="51" spans="1:6" x14ac:dyDescent="0.25">
      <c r="A51" s="115" t="s">
        <v>1105</v>
      </c>
      <c r="B51" s="115" t="s">
        <v>1104</v>
      </c>
      <c r="C51" s="107">
        <v>0</v>
      </c>
      <c r="D51" s="107">
        <v>0</v>
      </c>
      <c r="E51" s="107">
        <v>0</v>
      </c>
      <c r="F51" s="107">
        <v>0</v>
      </c>
    </row>
    <row r="52" spans="1:6" x14ac:dyDescent="0.25">
      <c r="A52" s="115" t="s">
        <v>409</v>
      </c>
      <c r="B52" s="115" t="s">
        <v>410</v>
      </c>
      <c r="C52" s="107">
        <v>0</v>
      </c>
      <c r="D52" s="107">
        <v>0</v>
      </c>
      <c r="E52" s="107">
        <v>0</v>
      </c>
      <c r="F52" s="107">
        <v>0</v>
      </c>
    </row>
    <row r="53" spans="1:6" x14ac:dyDescent="0.25">
      <c r="A53" s="115" t="s">
        <v>411</v>
      </c>
      <c r="B53" s="115" t="s">
        <v>410</v>
      </c>
      <c r="C53" s="107">
        <v>0</v>
      </c>
      <c r="D53" s="107">
        <v>0</v>
      </c>
      <c r="E53" s="107">
        <v>0</v>
      </c>
      <c r="F53" s="107">
        <v>0</v>
      </c>
    </row>
    <row r="54" spans="1:6" x14ac:dyDescent="0.25">
      <c r="A54" s="115" t="s">
        <v>412</v>
      </c>
      <c r="B54" s="115" t="s">
        <v>413</v>
      </c>
      <c r="C54" s="107">
        <v>0</v>
      </c>
      <c r="D54" s="107">
        <v>0</v>
      </c>
      <c r="E54" s="107">
        <v>0</v>
      </c>
      <c r="F54" s="107">
        <v>0</v>
      </c>
    </row>
    <row r="55" spans="1:6" x14ac:dyDescent="0.25">
      <c r="A55" s="115" t="s">
        <v>414</v>
      </c>
      <c r="B55" s="115" t="s">
        <v>415</v>
      </c>
      <c r="C55" s="107">
        <v>0</v>
      </c>
      <c r="D55" s="107">
        <v>0</v>
      </c>
      <c r="E55" s="107">
        <v>0</v>
      </c>
      <c r="F55" s="107">
        <v>0</v>
      </c>
    </row>
    <row r="56" spans="1:6" x14ac:dyDescent="0.25">
      <c r="A56" s="115" t="s">
        <v>416</v>
      </c>
      <c r="B56" s="115" t="s">
        <v>417</v>
      </c>
      <c r="C56" s="107">
        <v>0</v>
      </c>
      <c r="D56" s="107">
        <v>0</v>
      </c>
      <c r="E56" s="107">
        <v>0</v>
      </c>
      <c r="F56" s="107">
        <v>0</v>
      </c>
    </row>
    <row r="57" spans="1:6" x14ac:dyDescent="0.25">
      <c r="A57" s="115" t="s">
        <v>418</v>
      </c>
      <c r="B57" s="115" t="s">
        <v>419</v>
      </c>
      <c r="C57" s="107">
        <v>0</v>
      </c>
      <c r="D57" s="107">
        <v>0</v>
      </c>
      <c r="E57" s="107">
        <v>0</v>
      </c>
      <c r="F57" s="107">
        <v>0</v>
      </c>
    </row>
    <row r="58" spans="1:6" x14ac:dyDescent="0.25">
      <c r="A58" s="115" t="s">
        <v>420</v>
      </c>
      <c r="B58" s="115" t="s">
        <v>415</v>
      </c>
      <c r="C58" s="107">
        <v>0</v>
      </c>
      <c r="D58" s="107">
        <v>0</v>
      </c>
      <c r="E58" s="107">
        <v>0</v>
      </c>
      <c r="F58" s="107">
        <v>0</v>
      </c>
    </row>
    <row r="59" spans="1:6" x14ac:dyDescent="0.25">
      <c r="A59" s="115" t="s">
        <v>421</v>
      </c>
      <c r="B59" s="115" t="s">
        <v>417</v>
      </c>
      <c r="C59" s="107">
        <v>0</v>
      </c>
      <c r="D59" s="107">
        <v>0</v>
      </c>
      <c r="E59" s="107">
        <v>0</v>
      </c>
      <c r="F59" s="107">
        <v>0</v>
      </c>
    </row>
    <row r="60" spans="1:6" x14ac:dyDescent="0.25">
      <c r="A60" s="115" t="s">
        <v>422</v>
      </c>
      <c r="B60" s="115" t="s">
        <v>183</v>
      </c>
      <c r="C60" s="107">
        <v>400325353.50999999</v>
      </c>
      <c r="D60" s="107">
        <v>0</v>
      </c>
      <c r="E60" s="107">
        <v>0</v>
      </c>
      <c r="F60" s="107">
        <v>400325353.50999999</v>
      </c>
    </row>
    <row r="61" spans="1:6" x14ac:dyDescent="0.25">
      <c r="A61" s="115" t="s">
        <v>423</v>
      </c>
      <c r="B61" s="115" t="s">
        <v>424</v>
      </c>
      <c r="C61" s="107">
        <v>303425981.26999998</v>
      </c>
      <c r="D61" s="107">
        <v>0</v>
      </c>
      <c r="E61" s="107">
        <v>0</v>
      </c>
      <c r="F61" s="107">
        <v>303425981.26999998</v>
      </c>
    </row>
    <row r="62" spans="1:6" x14ac:dyDescent="0.25">
      <c r="A62" s="115" t="s">
        <v>425</v>
      </c>
      <c r="B62" s="115" t="s">
        <v>275</v>
      </c>
      <c r="C62" s="107">
        <v>303425981.26999998</v>
      </c>
      <c r="D62" s="107">
        <v>0</v>
      </c>
      <c r="E62" s="107">
        <v>0</v>
      </c>
      <c r="F62" s="107">
        <v>303425981.26999998</v>
      </c>
    </row>
    <row r="63" spans="1:6" x14ac:dyDescent="0.25">
      <c r="A63" s="115" t="s">
        <v>426</v>
      </c>
      <c r="B63" s="115" t="s">
        <v>275</v>
      </c>
      <c r="C63" s="107">
        <v>303425981.26999998</v>
      </c>
      <c r="D63" s="107">
        <v>0</v>
      </c>
      <c r="E63" s="107">
        <v>0</v>
      </c>
      <c r="F63" s="107">
        <v>303425981.26999998</v>
      </c>
    </row>
    <row r="64" spans="1:6" x14ac:dyDescent="0.25">
      <c r="A64" s="115" t="s">
        <v>427</v>
      </c>
      <c r="B64" s="115" t="s">
        <v>428</v>
      </c>
      <c r="C64" s="107">
        <v>27096952.239999998</v>
      </c>
      <c r="D64" s="107">
        <v>0</v>
      </c>
      <c r="E64" s="107">
        <v>0</v>
      </c>
      <c r="F64" s="107">
        <v>27096952.239999998</v>
      </c>
    </row>
    <row r="65" spans="1:6" x14ac:dyDescent="0.25">
      <c r="A65" s="115" t="s">
        <v>429</v>
      </c>
      <c r="B65" s="115" t="s">
        <v>185</v>
      </c>
      <c r="C65" s="107">
        <v>27096952.239999998</v>
      </c>
      <c r="D65" s="107">
        <v>0</v>
      </c>
      <c r="E65" s="107">
        <v>0</v>
      </c>
      <c r="F65" s="107">
        <v>27096952.239999998</v>
      </c>
    </row>
    <row r="66" spans="1:6" x14ac:dyDescent="0.25">
      <c r="A66" s="115" t="s">
        <v>430</v>
      </c>
      <c r="B66" s="115" t="s">
        <v>185</v>
      </c>
      <c r="C66" s="107">
        <v>27096952.239999998</v>
      </c>
      <c r="D66" s="107">
        <v>0</v>
      </c>
      <c r="E66" s="107">
        <v>0</v>
      </c>
      <c r="F66" s="107">
        <v>27096952.239999998</v>
      </c>
    </row>
    <row r="67" spans="1:6" x14ac:dyDescent="0.25">
      <c r="A67" s="115" t="s">
        <v>431</v>
      </c>
      <c r="B67" s="115" t="s">
        <v>432</v>
      </c>
      <c r="C67" s="107">
        <v>16716119.49</v>
      </c>
      <c r="D67" s="107">
        <v>0</v>
      </c>
      <c r="E67" s="107">
        <v>0</v>
      </c>
      <c r="F67" s="107">
        <v>16716119.49</v>
      </c>
    </row>
    <row r="68" spans="1:6" x14ac:dyDescent="0.25">
      <c r="A68" s="115" t="s">
        <v>433</v>
      </c>
      <c r="B68" s="115" t="s">
        <v>434</v>
      </c>
      <c r="C68" s="107">
        <v>0</v>
      </c>
      <c r="D68" s="107">
        <v>0</v>
      </c>
      <c r="E68" s="107">
        <v>0</v>
      </c>
      <c r="F68" s="107">
        <v>0</v>
      </c>
    </row>
    <row r="69" spans="1:6" x14ac:dyDescent="0.25">
      <c r="A69" s="115" t="s">
        <v>435</v>
      </c>
      <c r="B69" s="115" t="s">
        <v>434</v>
      </c>
      <c r="C69" s="107">
        <v>0</v>
      </c>
      <c r="D69" s="107">
        <v>0</v>
      </c>
      <c r="E69" s="107">
        <v>0</v>
      </c>
      <c r="F69" s="107">
        <v>0</v>
      </c>
    </row>
    <row r="70" spans="1:6" x14ac:dyDescent="0.25">
      <c r="A70" s="115" t="s">
        <v>436</v>
      </c>
      <c r="B70" s="115" t="s">
        <v>437</v>
      </c>
      <c r="C70" s="107">
        <v>1128179</v>
      </c>
      <c r="D70" s="107">
        <v>0</v>
      </c>
      <c r="E70" s="107">
        <v>0</v>
      </c>
      <c r="F70" s="107">
        <v>1128179</v>
      </c>
    </row>
    <row r="71" spans="1:6" x14ac:dyDescent="0.25">
      <c r="A71" s="115" t="s">
        <v>438</v>
      </c>
      <c r="B71" s="115" t="s">
        <v>437</v>
      </c>
      <c r="C71" s="107">
        <v>1128179</v>
      </c>
      <c r="D71" s="107">
        <v>0</v>
      </c>
      <c r="E71" s="107">
        <v>0</v>
      </c>
      <c r="F71" s="107">
        <v>1128179</v>
      </c>
    </row>
    <row r="72" spans="1:6" x14ac:dyDescent="0.25">
      <c r="A72" s="115" t="s">
        <v>439</v>
      </c>
      <c r="B72" s="115" t="s">
        <v>440</v>
      </c>
      <c r="C72" s="107">
        <v>0</v>
      </c>
      <c r="D72" s="107">
        <v>0</v>
      </c>
      <c r="E72" s="107">
        <v>0</v>
      </c>
      <c r="F72" s="107">
        <v>0</v>
      </c>
    </row>
    <row r="73" spans="1:6" x14ac:dyDescent="0.25">
      <c r="A73" s="115" t="s">
        <v>441</v>
      </c>
      <c r="B73" s="115" t="s">
        <v>440</v>
      </c>
      <c r="C73" s="107">
        <v>0</v>
      </c>
      <c r="D73" s="107">
        <v>0</v>
      </c>
      <c r="E73" s="107">
        <v>0</v>
      </c>
      <c r="F73" s="107">
        <v>0</v>
      </c>
    </row>
    <row r="74" spans="1:6" x14ac:dyDescent="0.25">
      <c r="A74" s="115" t="s">
        <v>442</v>
      </c>
      <c r="B74" s="115" t="s">
        <v>443</v>
      </c>
      <c r="C74" s="107">
        <v>0</v>
      </c>
      <c r="D74" s="107">
        <v>0</v>
      </c>
      <c r="E74" s="107">
        <v>0</v>
      </c>
      <c r="F74" s="107">
        <v>0</v>
      </c>
    </row>
    <row r="75" spans="1:6" x14ac:dyDescent="0.25">
      <c r="A75" s="115" t="s">
        <v>444</v>
      </c>
      <c r="B75" s="115" t="s">
        <v>443</v>
      </c>
      <c r="C75" s="107">
        <v>0</v>
      </c>
      <c r="D75" s="107">
        <v>0</v>
      </c>
      <c r="E75" s="107">
        <v>0</v>
      </c>
      <c r="F75" s="107">
        <v>0</v>
      </c>
    </row>
    <row r="76" spans="1:6" x14ac:dyDescent="0.25">
      <c r="A76" s="115" t="s">
        <v>445</v>
      </c>
      <c r="B76" s="115" t="s">
        <v>188</v>
      </c>
      <c r="C76" s="107">
        <v>250275.49</v>
      </c>
      <c r="D76" s="107">
        <v>0</v>
      </c>
      <c r="E76" s="107">
        <v>0</v>
      </c>
      <c r="F76" s="107">
        <v>250275.49</v>
      </c>
    </row>
    <row r="77" spans="1:6" x14ac:dyDescent="0.25">
      <c r="A77" s="115" t="s">
        <v>446</v>
      </c>
      <c r="B77" s="115" t="s">
        <v>188</v>
      </c>
      <c r="C77" s="107">
        <v>250275.49</v>
      </c>
      <c r="D77" s="107">
        <v>0</v>
      </c>
      <c r="E77" s="107">
        <v>0</v>
      </c>
      <c r="F77" s="107">
        <v>250275.49</v>
      </c>
    </row>
    <row r="78" spans="1:6" x14ac:dyDescent="0.25">
      <c r="A78" s="115" t="s">
        <v>447</v>
      </c>
      <c r="B78" s="115" t="s">
        <v>448</v>
      </c>
      <c r="C78" s="107">
        <v>0</v>
      </c>
      <c r="D78" s="107">
        <v>0</v>
      </c>
      <c r="E78" s="107">
        <v>0</v>
      </c>
      <c r="F78" s="107">
        <v>0</v>
      </c>
    </row>
    <row r="79" spans="1:6" x14ac:dyDescent="0.25">
      <c r="A79" s="115" t="s">
        <v>449</v>
      </c>
      <c r="B79" s="115" t="s">
        <v>448</v>
      </c>
      <c r="C79" s="107">
        <v>0</v>
      </c>
      <c r="D79" s="107">
        <v>0</v>
      </c>
      <c r="E79" s="107">
        <v>0</v>
      </c>
      <c r="F79" s="107">
        <v>0</v>
      </c>
    </row>
    <row r="80" spans="1:6" x14ac:dyDescent="0.25">
      <c r="A80" s="115" t="s">
        <v>450</v>
      </c>
      <c r="B80" s="115" t="s">
        <v>451</v>
      </c>
      <c r="C80" s="107">
        <v>15337665</v>
      </c>
      <c r="D80" s="107">
        <v>0</v>
      </c>
      <c r="E80" s="107">
        <v>0</v>
      </c>
      <c r="F80" s="107">
        <v>15337665</v>
      </c>
    </row>
    <row r="81" spans="1:6" x14ac:dyDescent="0.25">
      <c r="A81" s="115" t="s">
        <v>452</v>
      </c>
      <c r="B81" s="115" t="s">
        <v>451</v>
      </c>
      <c r="C81" s="107">
        <v>15337665</v>
      </c>
      <c r="D81" s="107">
        <v>0</v>
      </c>
      <c r="E81" s="107">
        <v>0</v>
      </c>
      <c r="F81" s="107">
        <v>15337665</v>
      </c>
    </row>
    <row r="82" spans="1:6" x14ac:dyDescent="0.25">
      <c r="A82" s="115" t="s">
        <v>453</v>
      </c>
      <c r="B82" s="115" t="s">
        <v>454</v>
      </c>
      <c r="C82" s="107">
        <v>53086300.509999998</v>
      </c>
      <c r="D82" s="107">
        <v>0</v>
      </c>
      <c r="E82" s="107">
        <v>0</v>
      </c>
      <c r="F82" s="107">
        <v>53086300.509999998</v>
      </c>
    </row>
    <row r="83" spans="1:6" x14ac:dyDescent="0.25">
      <c r="A83" s="115" t="s">
        <v>455</v>
      </c>
      <c r="B83" s="115" t="s">
        <v>275</v>
      </c>
      <c r="C83" s="107">
        <v>53086300.509999998</v>
      </c>
      <c r="D83" s="107">
        <v>0</v>
      </c>
      <c r="E83" s="107">
        <v>0</v>
      </c>
      <c r="F83" s="107">
        <v>53086300.509999998</v>
      </c>
    </row>
    <row r="84" spans="1:6" x14ac:dyDescent="0.25">
      <c r="A84" s="115" t="s">
        <v>456</v>
      </c>
      <c r="B84" s="115" t="s">
        <v>275</v>
      </c>
      <c r="C84" s="107">
        <v>53086300.509999998</v>
      </c>
      <c r="D84" s="107">
        <v>0</v>
      </c>
      <c r="E84" s="107">
        <v>0</v>
      </c>
      <c r="F84" s="107">
        <v>53086300.509999998</v>
      </c>
    </row>
    <row r="85" spans="1:6" x14ac:dyDescent="0.25">
      <c r="A85" s="115" t="s">
        <v>457</v>
      </c>
      <c r="B85" s="115" t="s">
        <v>458</v>
      </c>
      <c r="C85" s="107">
        <v>10416042337.280001</v>
      </c>
      <c r="D85" s="107">
        <v>0</v>
      </c>
      <c r="E85" s="107">
        <v>0</v>
      </c>
      <c r="F85" s="107">
        <v>10416042337.280001</v>
      </c>
    </row>
    <row r="86" spans="1:6" x14ac:dyDescent="0.25">
      <c r="A86" s="115" t="s">
        <v>459</v>
      </c>
      <c r="B86" s="115" t="s">
        <v>460</v>
      </c>
      <c r="C86" s="107">
        <v>3924626300</v>
      </c>
      <c r="D86" s="107">
        <v>0</v>
      </c>
      <c r="E86" s="107">
        <v>0</v>
      </c>
      <c r="F86" s="107">
        <v>3924626300</v>
      </c>
    </row>
    <row r="87" spans="1:6" x14ac:dyDescent="0.25">
      <c r="A87" s="115" t="s">
        <v>461</v>
      </c>
      <c r="B87" s="115" t="s">
        <v>192</v>
      </c>
      <c r="C87" s="107">
        <v>3924626300</v>
      </c>
      <c r="D87" s="107">
        <v>0</v>
      </c>
      <c r="E87" s="107">
        <v>0</v>
      </c>
      <c r="F87" s="107">
        <v>3924626300</v>
      </c>
    </row>
    <row r="88" spans="1:6" x14ac:dyDescent="0.25">
      <c r="A88" s="115" t="s">
        <v>462</v>
      </c>
      <c r="B88" s="115" t="s">
        <v>192</v>
      </c>
      <c r="C88" s="107">
        <v>3924626300</v>
      </c>
      <c r="D88" s="107">
        <v>0</v>
      </c>
      <c r="E88" s="107">
        <v>0</v>
      </c>
      <c r="F88" s="107">
        <v>3924626300</v>
      </c>
    </row>
    <row r="89" spans="1:6" x14ac:dyDescent="0.25">
      <c r="A89" s="115" t="s">
        <v>463</v>
      </c>
      <c r="B89" s="115" t="s">
        <v>464</v>
      </c>
      <c r="C89" s="107">
        <v>0</v>
      </c>
      <c r="D89" s="107">
        <v>0</v>
      </c>
      <c r="E89" s="107">
        <v>0</v>
      </c>
      <c r="F89" s="107">
        <v>0</v>
      </c>
    </row>
    <row r="90" spans="1:6" x14ac:dyDescent="0.25">
      <c r="A90" s="115" t="s">
        <v>465</v>
      </c>
      <c r="B90" s="115" t="s">
        <v>63</v>
      </c>
      <c r="C90" s="107">
        <v>0</v>
      </c>
      <c r="D90" s="107">
        <v>0</v>
      </c>
      <c r="E90" s="107">
        <v>0</v>
      </c>
      <c r="F90" s="107">
        <v>0</v>
      </c>
    </row>
    <row r="91" spans="1:6" x14ac:dyDescent="0.25">
      <c r="A91" s="115" t="s">
        <v>466</v>
      </c>
      <c r="B91" s="115" t="s">
        <v>63</v>
      </c>
      <c r="C91" s="107">
        <v>0</v>
      </c>
      <c r="D91" s="107">
        <v>0</v>
      </c>
      <c r="E91" s="107">
        <v>0</v>
      </c>
      <c r="F91" s="107">
        <v>0</v>
      </c>
    </row>
    <row r="92" spans="1:6" x14ac:dyDescent="0.25">
      <c r="A92" s="115" t="s">
        <v>467</v>
      </c>
      <c r="B92" s="115" t="s">
        <v>468</v>
      </c>
      <c r="C92" s="107">
        <v>701967762.51999998</v>
      </c>
      <c r="D92" s="107">
        <v>0</v>
      </c>
      <c r="E92" s="107">
        <v>0</v>
      </c>
      <c r="F92" s="107">
        <v>701967762.51999998</v>
      </c>
    </row>
    <row r="93" spans="1:6" x14ac:dyDescent="0.25">
      <c r="A93" s="115" t="s">
        <v>469</v>
      </c>
      <c r="B93" s="115" t="s">
        <v>65</v>
      </c>
      <c r="C93" s="107">
        <v>570717802.53999996</v>
      </c>
      <c r="D93" s="107">
        <v>0</v>
      </c>
      <c r="E93" s="107">
        <v>0</v>
      </c>
      <c r="F93" s="107">
        <v>570717802.53999996</v>
      </c>
    </row>
    <row r="94" spans="1:6" x14ac:dyDescent="0.25">
      <c r="A94" s="115" t="s">
        <v>470</v>
      </c>
      <c r="B94" s="115" t="s">
        <v>471</v>
      </c>
      <c r="C94" s="107">
        <v>43666807.450000003</v>
      </c>
      <c r="D94" s="107">
        <v>0</v>
      </c>
      <c r="E94" s="107">
        <v>0</v>
      </c>
      <c r="F94" s="107">
        <v>43666807.450000003</v>
      </c>
    </row>
    <row r="95" spans="1:6" x14ac:dyDescent="0.25">
      <c r="A95" s="115" t="s">
        <v>472</v>
      </c>
      <c r="B95" s="115" t="s">
        <v>197</v>
      </c>
      <c r="C95" s="107">
        <v>54344489.899999999</v>
      </c>
      <c r="D95" s="107">
        <v>0</v>
      </c>
      <c r="E95" s="107">
        <v>0</v>
      </c>
      <c r="F95" s="107">
        <v>54344489.899999999</v>
      </c>
    </row>
    <row r="96" spans="1:6" x14ac:dyDescent="0.25">
      <c r="A96" s="115" t="s">
        <v>473</v>
      </c>
      <c r="B96" s="115" t="s">
        <v>198</v>
      </c>
      <c r="C96" s="107">
        <v>172501921</v>
      </c>
      <c r="D96" s="107">
        <v>0</v>
      </c>
      <c r="E96" s="107">
        <v>0</v>
      </c>
      <c r="F96" s="107">
        <v>172501921</v>
      </c>
    </row>
    <row r="97" spans="1:6" x14ac:dyDescent="0.25">
      <c r="A97" s="115" t="s">
        <v>474</v>
      </c>
      <c r="B97" s="115" t="s">
        <v>199</v>
      </c>
      <c r="C97" s="107">
        <v>98842225.019999996</v>
      </c>
      <c r="D97" s="107">
        <v>0</v>
      </c>
      <c r="E97" s="107">
        <v>0</v>
      </c>
      <c r="F97" s="107">
        <v>98842225.019999996</v>
      </c>
    </row>
    <row r="98" spans="1:6" x14ac:dyDescent="0.25">
      <c r="A98" s="115" t="s">
        <v>475</v>
      </c>
      <c r="B98" s="115" t="s">
        <v>212</v>
      </c>
      <c r="C98" s="107">
        <v>128110792</v>
      </c>
      <c r="D98" s="107">
        <v>0</v>
      </c>
      <c r="E98" s="107">
        <v>0</v>
      </c>
      <c r="F98" s="107">
        <v>128110792</v>
      </c>
    </row>
    <row r="99" spans="1:6" x14ac:dyDescent="0.25">
      <c r="A99" s="115" t="s">
        <v>476</v>
      </c>
      <c r="B99" s="115" t="s">
        <v>477</v>
      </c>
      <c r="C99" s="107">
        <v>73251567.170000002</v>
      </c>
      <c r="D99" s="107">
        <v>0</v>
      </c>
      <c r="E99" s="107">
        <v>0</v>
      </c>
      <c r="F99" s="107">
        <v>73251567.170000002</v>
      </c>
    </row>
    <row r="100" spans="1:6" x14ac:dyDescent="0.25">
      <c r="A100" s="115" t="s">
        <v>478</v>
      </c>
      <c r="B100" s="115" t="s">
        <v>66</v>
      </c>
      <c r="C100" s="107">
        <v>0</v>
      </c>
      <c r="D100" s="107">
        <v>0</v>
      </c>
      <c r="E100" s="107">
        <v>0</v>
      </c>
      <c r="F100" s="107">
        <v>0</v>
      </c>
    </row>
    <row r="101" spans="1:6" x14ac:dyDescent="0.25">
      <c r="A101" s="115" t="s">
        <v>479</v>
      </c>
      <c r="B101" s="115" t="s">
        <v>214</v>
      </c>
      <c r="C101" s="107">
        <v>0</v>
      </c>
      <c r="D101" s="107">
        <v>0</v>
      </c>
      <c r="E101" s="107">
        <v>0</v>
      </c>
      <c r="F101" s="107">
        <v>0</v>
      </c>
    </row>
    <row r="102" spans="1:6" x14ac:dyDescent="0.25">
      <c r="A102" s="115" t="s">
        <v>480</v>
      </c>
      <c r="B102" s="115" t="s">
        <v>67</v>
      </c>
      <c r="C102" s="107">
        <v>2841476</v>
      </c>
      <c r="D102" s="107">
        <v>0</v>
      </c>
      <c r="E102" s="107">
        <v>0</v>
      </c>
      <c r="F102" s="107">
        <v>2841476</v>
      </c>
    </row>
    <row r="103" spans="1:6" x14ac:dyDescent="0.25">
      <c r="A103" s="115" t="s">
        <v>481</v>
      </c>
      <c r="B103" s="115" t="s">
        <v>201</v>
      </c>
      <c r="C103" s="107">
        <v>2841476</v>
      </c>
      <c r="D103" s="107">
        <v>0</v>
      </c>
      <c r="E103" s="107">
        <v>0</v>
      </c>
      <c r="F103" s="107">
        <v>2841476</v>
      </c>
    </row>
    <row r="104" spans="1:6" x14ac:dyDescent="0.25">
      <c r="A104" s="115" t="s">
        <v>482</v>
      </c>
      <c r="B104" s="115" t="s">
        <v>202</v>
      </c>
      <c r="C104" s="107">
        <v>0</v>
      </c>
      <c r="D104" s="107">
        <v>0</v>
      </c>
      <c r="E104" s="107">
        <v>0</v>
      </c>
      <c r="F104" s="107">
        <v>0</v>
      </c>
    </row>
    <row r="105" spans="1:6" x14ac:dyDescent="0.25">
      <c r="A105" s="115" t="s">
        <v>483</v>
      </c>
      <c r="B105" s="115" t="s">
        <v>194</v>
      </c>
      <c r="C105" s="107">
        <v>11735567</v>
      </c>
      <c r="D105" s="107">
        <v>0</v>
      </c>
      <c r="E105" s="107">
        <v>0</v>
      </c>
      <c r="F105" s="107">
        <v>11735567</v>
      </c>
    </row>
    <row r="106" spans="1:6" x14ac:dyDescent="0.25">
      <c r="A106" s="115" t="s">
        <v>484</v>
      </c>
      <c r="B106" s="115" t="s">
        <v>204</v>
      </c>
      <c r="C106" s="107">
        <v>7422445</v>
      </c>
      <c r="D106" s="107">
        <v>0</v>
      </c>
      <c r="E106" s="107">
        <v>0</v>
      </c>
      <c r="F106" s="107">
        <v>7422445</v>
      </c>
    </row>
    <row r="107" spans="1:6" x14ac:dyDescent="0.25">
      <c r="A107" s="115" t="s">
        <v>485</v>
      </c>
      <c r="B107" s="115" t="s">
        <v>205</v>
      </c>
      <c r="C107" s="107">
        <v>4313122</v>
      </c>
      <c r="D107" s="107">
        <v>0</v>
      </c>
      <c r="E107" s="107">
        <v>0</v>
      </c>
      <c r="F107" s="107">
        <v>4313122</v>
      </c>
    </row>
    <row r="108" spans="1:6" x14ac:dyDescent="0.25">
      <c r="A108" s="115" t="s">
        <v>486</v>
      </c>
      <c r="B108" s="115" t="s">
        <v>487</v>
      </c>
      <c r="C108" s="107">
        <v>0</v>
      </c>
      <c r="D108" s="107">
        <v>0</v>
      </c>
      <c r="E108" s="107">
        <v>0</v>
      </c>
      <c r="F108" s="107">
        <v>0</v>
      </c>
    </row>
    <row r="109" spans="1:6" x14ac:dyDescent="0.25">
      <c r="A109" s="115" t="s">
        <v>488</v>
      </c>
      <c r="B109" s="115" t="s">
        <v>64</v>
      </c>
      <c r="C109" s="107">
        <v>0</v>
      </c>
      <c r="D109" s="107">
        <v>0</v>
      </c>
      <c r="E109" s="107">
        <v>0</v>
      </c>
      <c r="F109" s="107">
        <v>0</v>
      </c>
    </row>
    <row r="110" spans="1:6" x14ac:dyDescent="0.25">
      <c r="A110" s="115" t="s">
        <v>489</v>
      </c>
      <c r="B110" s="115" t="s">
        <v>209</v>
      </c>
      <c r="C110" s="107">
        <v>0</v>
      </c>
      <c r="D110" s="107">
        <v>0</v>
      </c>
      <c r="E110" s="107">
        <v>0</v>
      </c>
      <c r="F110" s="107">
        <v>0</v>
      </c>
    </row>
    <row r="111" spans="1:6" x14ac:dyDescent="0.25">
      <c r="A111" s="115" t="s">
        <v>490</v>
      </c>
      <c r="B111" s="115" t="s">
        <v>195</v>
      </c>
      <c r="C111" s="107">
        <v>116672916.98</v>
      </c>
      <c r="D111" s="107">
        <v>0</v>
      </c>
      <c r="E111" s="107">
        <v>0</v>
      </c>
      <c r="F111" s="107">
        <v>116672916.98</v>
      </c>
    </row>
    <row r="112" spans="1:6" x14ac:dyDescent="0.25">
      <c r="A112" s="115" t="s">
        <v>491</v>
      </c>
      <c r="B112" s="115" t="s">
        <v>195</v>
      </c>
      <c r="C112" s="107">
        <v>116672916.98</v>
      </c>
      <c r="D112" s="107">
        <v>0</v>
      </c>
      <c r="E112" s="107">
        <v>0</v>
      </c>
      <c r="F112" s="107">
        <v>116672916.98</v>
      </c>
    </row>
    <row r="113" spans="1:6" x14ac:dyDescent="0.25">
      <c r="A113" s="115" t="s">
        <v>492</v>
      </c>
      <c r="B113" s="115" t="s">
        <v>493</v>
      </c>
      <c r="C113" s="107">
        <v>521230066.98000002</v>
      </c>
      <c r="D113" s="107">
        <v>0</v>
      </c>
      <c r="E113" s="107">
        <v>0</v>
      </c>
      <c r="F113" s="107">
        <v>521230066.98000002</v>
      </c>
    </row>
    <row r="114" spans="1:6" x14ac:dyDescent="0.25">
      <c r="A114" s="115" t="s">
        <v>494</v>
      </c>
      <c r="B114" s="115" t="s">
        <v>56</v>
      </c>
      <c r="C114" s="107">
        <v>38112889</v>
      </c>
      <c r="D114" s="107">
        <v>0</v>
      </c>
      <c r="E114" s="107">
        <v>0</v>
      </c>
      <c r="F114" s="107">
        <v>38112889</v>
      </c>
    </row>
    <row r="115" spans="1:6" x14ac:dyDescent="0.25">
      <c r="A115" s="115" t="s">
        <v>495</v>
      </c>
      <c r="B115" s="115" t="s">
        <v>192</v>
      </c>
      <c r="C115" s="107">
        <v>38112889</v>
      </c>
      <c r="D115" s="107">
        <v>0</v>
      </c>
      <c r="E115" s="107">
        <v>0</v>
      </c>
      <c r="F115" s="107">
        <v>38112889</v>
      </c>
    </row>
    <row r="116" spans="1:6" x14ac:dyDescent="0.25">
      <c r="A116" s="115" t="s">
        <v>1106</v>
      </c>
      <c r="B116" s="115" t="s">
        <v>58</v>
      </c>
      <c r="C116" s="107">
        <v>0</v>
      </c>
      <c r="D116" s="107">
        <v>0</v>
      </c>
      <c r="E116" s="107">
        <v>0</v>
      </c>
      <c r="F116" s="107">
        <v>0</v>
      </c>
    </row>
    <row r="117" spans="1:6" x14ac:dyDescent="0.25">
      <c r="A117" s="115" t="s">
        <v>1107</v>
      </c>
      <c r="B117" s="115" t="s">
        <v>63</v>
      </c>
      <c r="C117" s="107">
        <v>0</v>
      </c>
      <c r="D117" s="107">
        <v>0</v>
      </c>
      <c r="E117" s="107">
        <v>0</v>
      </c>
      <c r="F117" s="107">
        <v>0</v>
      </c>
    </row>
    <row r="118" spans="1:6" x14ac:dyDescent="0.25">
      <c r="A118" s="115" t="s">
        <v>496</v>
      </c>
      <c r="B118" s="115" t="s">
        <v>65</v>
      </c>
      <c r="C118" s="107">
        <v>228606060.38</v>
      </c>
      <c r="D118" s="107">
        <v>0</v>
      </c>
      <c r="E118" s="107">
        <v>0</v>
      </c>
      <c r="F118" s="107">
        <v>228606060.38</v>
      </c>
    </row>
    <row r="119" spans="1:6" x14ac:dyDescent="0.25">
      <c r="A119" s="115" t="s">
        <v>497</v>
      </c>
      <c r="B119" s="115" t="s">
        <v>197</v>
      </c>
      <c r="C119" s="107">
        <v>221221308</v>
      </c>
      <c r="D119" s="107">
        <v>0</v>
      </c>
      <c r="E119" s="107">
        <v>0</v>
      </c>
      <c r="F119" s="107">
        <v>221221308</v>
      </c>
    </row>
    <row r="120" spans="1:6" x14ac:dyDescent="0.25">
      <c r="A120" s="115" t="s">
        <v>498</v>
      </c>
      <c r="B120" s="115" t="s">
        <v>198</v>
      </c>
      <c r="C120" s="107">
        <v>6704752</v>
      </c>
      <c r="D120" s="107">
        <v>0</v>
      </c>
      <c r="E120" s="107">
        <v>0</v>
      </c>
      <c r="F120" s="107">
        <v>6704752</v>
      </c>
    </row>
    <row r="121" spans="1:6" x14ac:dyDescent="0.25">
      <c r="A121" s="115" t="s">
        <v>499</v>
      </c>
      <c r="B121" s="115" t="s">
        <v>199</v>
      </c>
      <c r="C121" s="107">
        <v>680000.38</v>
      </c>
      <c r="D121" s="107">
        <v>0</v>
      </c>
      <c r="E121" s="107">
        <v>0</v>
      </c>
      <c r="F121" s="107">
        <v>680000.38</v>
      </c>
    </row>
    <row r="122" spans="1:6" x14ac:dyDescent="0.25">
      <c r="A122" s="115" t="s">
        <v>500</v>
      </c>
      <c r="B122" s="115" t="s">
        <v>66</v>
      </c>
      <c r="C122" s="107">
        <v>4817495</v>
      </c>
      <c r="D122" s="107">
        <v>0</v>
      </c>
      <c r="E122" s="107">
        <v>0</v>
      </c>
      <c r="F122" s="107">
        <v>4817495</v>
      </c>
    </row>
    <row r="123" spans="1:6" x14ac:dyDescent="0.25">
      <c r="A123" s="115" t="s">
        <v>1134</v>
      </c>
      <c r="B123" s="115" t="s">
        <v>214</v>
      </c>
      <c r="C123" s="107">
        <v>1540000</v>
      </c>
      <c r="D123" s="107">
        <v>0</v>
      </c>
      <c r="E123" s="107">
        <v>0</v>
      </c>
      <c r="F123" s="107">
        <v>1540000</v>
      </c>
    </row>
    <row r="124" spans="1:6" x14ac:dyDescent="0.25">
      <c r="A124" s="115" t="s">
        <v>501</v>
      </c>
      <c r="B124" s="115" t="s">
        <v>502</v>
      </c>
      <c r="C124" s="107">
        <v>3277495</v>
      </c>
      <c r="D124" s="107">
        <v>0</v>
      </c>
      <c r="E124" s="107">
        <v>0</v>
      </c>
      <c r="F124" s="107">
        <v>3277495</v>
      </c>
    </row>
    <row r="125" spans="1:6" x14ac:dyDescent="0.25">
      <c r="A125" s="115" t="s">
        <v>503</v>
      </c>
      <c r="B125" s="115" t="s">
        <v>67</v>
      </c>
      <c r="C125" s="107">
        <v>51528732</v>
      </c>
      <c r="D125" s="107">
        <v>0</v>
      </c>
      <c r="E125" s="107">
        <v>0</v>
      </c>
      <c r="F125" s="107">
        <v>51528732</v>
      </c>
    </row>
    <row r="126" spans="1:6" x14ac:dyDescent="0.25">
      <c r="A126" s="115" t="s">
        <v>504</v>
      </c>
      <c r="B126" s="115" t="s">
        <v>201</v>
      </c>
      <c r="C126" s="107">
        <v>39619989</v>
      </c>
      <c r="D126" s="107">
        <v>0</v>
      </c>
      <c r="E126" s="107">
        <v>0</v>
      </c>
      <c r="F126" s="107">
        <v>39619989</v>
      </c>
    </row>
    <row r="127" spans="1:6" x14ac:dyDescent="0.25">
      <c r="A127" s="115" t="s">
        <v>505</v>
      </c>
      <c r="B127" s="115" t="s">
        <v>202</v>
      </c>
      <c r="C127" s="107">
        <v>11908743</v>
      </c>
      <c r="D127" s="107">
        <v>0</v>
      </c>
      <c r="E127" s="107">
        <v>0</v>
      </c>
      <c r="F127" s="107">
        <v>11908743</v>
      </c>
    </row>
    <row r="128" spans="1:6" x14ac:dyDescent="0.25">
      <c r="A128" s="115" t="s">
        <v>506</v>
      </c>
      <c r="B128" s="115" t="s">
        <v>194</v>
      </c>
      <c r="C128" s="107">
        <v>198164890.59999999</v>
      </c>
      <c r="D128" s="107">
        <v>0</v>
      </c>
      <c r="E128" s="107">
        <v>0</v>
      </c>
      <c r="F128" s="107">
        <v>198164890.59999999</v>
      </c>
    </row>
    <row r="129" spans="1:6" x14ac:dyDescent="0.25">
      <c r="A129" s="115" t="s">
        <v>507</v>
      </c>
      <c r="B129" s="115" t="s">
        <v>204</v>
      </c>
      <c r="C129" s="107">
        <v>71092141</v>
      </c>
      <c r="D129" s="107">
        <v>0</v>
      </c>
      <c r="E129" s="107">
        <v>0</v>
      </c>
      <c r="F129" s="107">
        <v>71092141</v>
      </c>
    </row>
    <row r="130" spans="1:6" x14ac:dyDescent="0.25">
      <c r="A130" s="115" t="s">
        <v>508</v>
      </c>
      <c r="B130" s="115" t="s">
        <v>205</v>
      </c>
      <c r="C130" s="107">
        <v>127072749.59999999</v>
      </c>
      <c r="D130" s="107">
        <v>0</v>
      </c>
      <c r="E130" s="107">
        <v>0</v>
      </c>
      <c r="F130" s="107">
        <v>127072749.59999999</v>
      </c>
    </row>
    <row r="131" spans="1:6" x14ac:dyDescent="0.25">
      <c r="A131" s="115" t="s">
        <v>509</v>
      </c>
      <c r="B131" s="115" t="s">
        <v>487</v>
      </c>
      <c r="C131" s="107">
        <v>0</v>
      </c>
      <c r="D131" s="107">
        <v>0</v>
      </c>
      <c r="E131" s="107">
        <v>0</v>
      </c>
      <c r="F131" s="107">
        <v>0</v>
      </c>
    </row>
    <row r="132" spans="1:6" x14ac:dyDescent="0.25">
      <c r="A132" s="115" t="s">
        <v>510</v>
      </c>
      <c r="B132" s="115" t="s">
        <v>70</v>
      </c>
      <c r="C132" s="107">
        <v>0</v>
      </c>
      <c r="D132" s="107">
        <v>0</v>
      </c>
      <c r="E132" s="107">
        <v>0</v>
      </c>
      <c r="F132" s="107">
        <v>0</v>
      </c>
    </row>
    <row r="133" spans="1:6" x14ac:dyDescent="0.25">
      <c r="A133" s="115" t="s">
        <v>511</v>
      </c>
      <c r="B133" s="115" t="s">
        <v>221</v>
      </c>
      <c r="C133" s="107">
        <v>0</v>
      </c>
      <c r="D133" s="107">
        <v>0</v>
      </c>
      <c r="E133" s="107">
        <v>0</v>
      </c>
      <c r="F133" s="107">
        <v>0</v>
      </c>
    </row>
    <row r="134" spans="1:6" x14ac:dyDescent="0.25">
      <c r="A134" s="115" t="s">
        <v>512</v>
      </c>
      <c r="B134" s="115" t="s">
        <v>513</v>
      </c>
      <c r="C134" s="107">
        <v>4396446096</v>
      </c>
      <c r="D134" s="107">
        <v>0</v>
      </c>
      <c r="E134" s="107">
        <v>0</v>
      </c>
      <c r="F134" s="107">
        <v>4396446096</v>
      </c>
    </row>
    <row r="135" spans="1:6" x14ac:dyDescent="0.25">
      <c r="A135" s="115" t="s">
        <v>514</v>
      </c>
      <c r="B135" s="115" t="s">
        <v>515</v>
      </c>
      <c r="C135" s="107">
        <v>4396446096</v>
      </c>
      <c r="D135" s="107">
        <v>0</v>
      </c>
      <c r="E135" s="107">
        <v>0</v>
      </c>
      <c r="F135" s="107">
        <v>4396446096</v>
      </c>
    </row>
    <row r="136" spans="1:6" x14ac:dyDescent="0.25">
      <c r="A136" s="115" t="s">
        <v>516</v>
      </c>
      <c r="B136" s="115" t="s">
        <v>515</v>
      </c>
      <c r="C136" s="107">
        <v>4396446096</v>
      </c>
      <c r="D136" s="107">
        <v>0</v>
      </c>
      <c r="E136" s="107">
        <v>0</v>
      </c>
      <c r="F136" s="107">
        <v>4396446096</v>
      </c>
    </row>
    <row r="137" spans="1:6" x14ac:dyDescent="0.25">
      <c r="A137" s="115" t="s">
        <v>517</v>
      </c>
      <c r="B137" s="115" t="s">
        <v>518</v>
      </c>
      <c r="C137" s="107">
        <v>65631390</v>
      </c>
      <c r="D137" s="107">
        <v>0</v>
      </c>
      <c r="E137" s="107">
        <v>0</v>
      </c>
      <c r="F137" s="107">
        <v>65631390</v>
      </c>
    </row>
    <row r="138" spans="1:6" x14ac:dyDescent="0.25">
      <c r="A138" s="115" t="s">
        <v>519</v>
      </c>
      <c r="B138" s="115" t="s">
        <v>209</v>
      </c>
      <c r="C138" s="107">
        <v>65631390</v>
      </c>
      <c r="D138" s="107">
        <v>0</v>
      </c>
      <c r="E138" s="107">
        <v>0</v>
      </c>
      <c r="F138" s="107">
        <v>65631390</v>
      </c>
    </row>
    <row r="139" spans="1:6" x14ac:dyDescent="0.25">
      <c r="A139" s="115" t="s">
        <v>520</v>
      </c>
      <c r="B139" s="115" t="s">
        <v>209</v>
      </c>
      <c r="C139" s="107">
        <v>65631390</v>
      </c>
      <c r="D139" s="107">
        <v>0</v>
      </c>
      <c r="E139" s="107">
        <v>0</v>
      </c>
      <c r="F139" s="107">
        <v>65631390</v>
      </c>
    </row>
    <row r="140" spans="1:6" x14ac:dyDescent="0.25">
      <c r="A140" s="115" t="s">
        <v>521</v>
      </c>
      <c r="B140" s="115" t="s">
        <v>522</v>
      </c>
      <c r="C140" s="107">
        <v>2009219925</v>
      </c>
      <c r="D140" s="107">
        <v>0</v>
      </c>
      <c r="E140" s="107">
        <v>0</v>
      </c>
      <c r="F140" s="107">
        <v>2009219925</v>
      </c>
    </row>
    <row r="141" spans="1:6" x14ac:dyDescent="0.25">
      <c r="A141" s="115" t="s">
        <v>523</v>
      </c>
      <c r="B141" s="115" t="s">
        <v>197</v>
      </c>
      <c r="C141" s="107">
        <v>1909937967</v>
      </c>
      <c r="D141" s="107">
        <v>0</v>
      </c>
      <c r="E141" s="107">
        <v>0</v>
      </c>
      <c r="F141" s="107">
        <v>1909937967</v>
      </c>
    </row>
    <row r="142" spans="1:6" x14ac:dyDescent="0.25">
      <c r="A142" s="115" t="s">
        <v>524</v>
      </c>
      <c r="B142" s="115" t="s">
        <v>197</v>
      </c>
      <c r="C142" s="107">
        <v>1909937967</v>
      </c>
      <c r="D142" s="107">
        <v>0</v>
      </c>
      <c r="E142" s="107">
        <v>0</v>
      </c>
      <c r="F142" s="107">
        <v>1909937967</v>
      </c>
    </row>
    <row r="143" spans="1:6" x14ac:dyDescent="0.25">
      <c r="A143" s="115" t="s">
        <v>525</v>
      </c>
      <c r="B143" s="115" t="s">
        <v>526</v>
      </c>
      <c r="C143" s="107">
        <v>0</v>
      </c>
      <c r="D143" s="107">
        <v>0</v>
      </c>
      <c r="E143" s="107">
        <v>0</v>
      </c>
      <c r="F143" s="107">
        <v>0</v>
      </c>
    </row>
    <row r="144" spans="1:6" x14ac:dyDescent="0.25">
      <c r="A144" s="115" t="s">
        <v>527</v>
      </c>
      <c r="B144" s="115" t="s">
        <v>526</v>
      </c>
      <c r="C144" s="107">
        <v>0</v>
      </c>
      <c r="D144" s="107">
        <v>0</v>
      </c>
      <c r="E144" s="107">
        <v>0</v>
      </c>
      <c r="F144" s="107">
        <v>0</v>
      </c>
    </row>
    <row r="145" spans="1:6" x14ac:dyDescent="0.25">
      <c r="A145" s="115" t="s">
        <v>528</v>
      </c>
      <c r="B145" s="115" t="s">
        <v>198</v>
      </c>
      <c r="C145" s="107">
        <v>32098867</v>
      </c>
      <c r="D145" s="107">
        <v>0</v>
      </c>
      <c r="E145" s="107">
        <v>0</v>
      </c>
      <c r="F145" s="107">
        <v>32098867</v>
      </c>
    </row>
    <row r="146" spans="1:6" x14ac:dyDescent="0.25">
      <c r="A146" s="115" t="s">
        <v>529</v>
      </c>
      <c r="B146" s="115" t="s">
        <v>198</v>
      </c>
      <c r="C146" s="107">
        <v>32098867</v>
      </c>
      <c r="D146" s="107">
        <v>0</v>
      </c>
      <c r="E146" s="107">
        <v>0</v>
      </c>
      <c r="F146" s="107">
        <v>32098867</v>
      </c>
    </row>
    <row r="147" spans="1:6" x14ac:dyDescent="0.25">
      <c r="A147" s="115" t="s">
        <v>530</v>
      </c>
      <c r="B147" s="115" t="s">
        <v>199</v>
      </c>
      <c r="C147" s="107">
        <v>7046619</v>
      </c>
      <c r="D147" s="107">
        <v>0</v>
      </c>
      <c r="E147" s="107">
        <v>0</v>
      </c>
      <c r="F147" s="107">
        <v>7046619</v>
      </c>
    </row>
    <row r="148" spans="1:6" x14ac:dyDescent="0.25">
      <c r="A148" s="115" t="s">
        <v>531</v>
      </c>
      <c r="B148" s="115" t="s">
        <v>199</v>
      </c>
      <c r="C148" s="107">
        <v>7046619</v>
      </c>
      <c r="D148" s="107">
        <v>0</v>
      </c>
      <c r="E148" s="107">
        <v>0</v>
      </c>
      <c r="F148" s="107">
        <v>7046619</v>
      </c>
    </row>
    <row r="149" spans="1:6" x14ac:dyDescent="0.25">
      <c r="A149" s="115" t="s">
        <v>532</v>
      </c>
      <c r="B149" s="115" t="s">
        <v>212</v>
      </c>
      <c r="C149" s="107">
        <v>60136472</v>
      </c>
      <c r="D149" s="107">
        <v>0</v>
      </c>
      <c r="E149" s="107">
        <v>0</v>
      </c>
      <c r="F149" s="107">
        <v>60136472</v>
      </c>
    </row>
    <row r="150" spans="1:6" x14ac:dyDescent="0.25">
      <c r="A150" s="115" t="s">
        <v>533</v>
      </c>
      <c r="B150" s="115" t="s">
        <v>212</v>
      </c>
      <c r="C150" s="107">
        <v>60136472</v>
      </c>
      <c r="D150" s="107">
        <v>0</v>
      </c>
      <c r="E150" s="107">
        <v>0</v>
      </c>
      <c r="F150" s="107">
        <v>60136472</v>
      </c>
    </row>
    <row r="151" spans="1:6" x14ac:dyDescent="0.25">
      <c r="A151" s="115" t="s">
        <v>534</v>
      </c>
      <c r="B151" s="115" t="s">
        <v>535</v>
      </c>
      <c r="C151" s="107">
        <v>7196473</v>
      </c>
      <c r="D151" s="107">
        <v>0</v>
      </c>
      <c r="E151" s="107">
        <v>0</v>
      </c>
      <c r="F151" s="107">
        <v>7196473</v>
      </c>
    </row>
    <row r="152" spans="1:6" x14ac:dyDescent="0.25">
      <c r="A152" s="115" t="s">
        <v>536</v>
      </c>
      <c r="B152" s="115" t="s">
        <v>214</v>
      </c>
      <c r="C152" s="107">
        <v>0</v>
      </c>
      <c r="D152" s="107">
        <v>0</v>
      </c>
      <c r="E152" s="107">
        <v>0</v>
      </c>
      <c r="F152" s="107">
        <v>0</v>
      </c>
    </row>
    <row r="153" spans="1:6" x14ac:dyDescent="0.25">
      <c r="A153" s="115" t="s">
        <v>537</v>
      </c>
      <c r="B153" s="115" t="s">
        <v>214</v>
      </c>
      <c r="C153" s="107">
        <v>0</v>
      </c>
      <c r="D153" s="107">
        <v>0</v>
      </c>
      <c r="E153" s="107">
        <v>0</v>
      </c>
      <c r="F153" s="107">
        <v>0</v>
      </c>
    </row>
    <row r="154" spans="1:6" x14ac:dyDescent="0.25">
      <c r="A154" s="115" t="s">
        <v>538</v>
      </c>
      <c r="B154" s="115" t="s">
        <v>502</v>
      </c>
      <c r="C154" s="107">
        <v>7196473</v>
      </c>
      <c r="D154" s="107">
        <v>0</v>
      </c>
      <c r="E154" s="107">
        <v>0</v>
      </c>
      <c r="F154" s="107">
        <v>7196473</v>
      </c>
    </row>
    <row r="155" spans="1:6" x14ac:dyDescent="0.25">
      <c r="A155" s="115" t="s">
        <v>539</v>
      </c>
      <c r="B155" s="115" t="s">
        <v>502</v>
      </c>
      <c r="C155" s="107">
        <v>7196473</v>
      </c>
      <c r="D155" s="107">
        <v>0</v>
      </c>
      <c r="E155" s="107">
        <v>0</v>
      </c>
      <c r="F155" s="107">
        <v>7196473</v>
      </c>
    </row>
    <row r="156" spans="1:6" x14ac:dyDescent="0.25">
      <c r="A156" s="115" t="s">
        <v>540</v>
      </c>
      <c r="B156" s="115" t="s">
        <v>541</v>
      </c>
      <c r="C156" s="107">
        <v>386898390.17000002</v>
      </c>
      <c r="D156" s="107">
        <v>0</v>
      </c>
      <c r="E156" s="107">
        <v>0</v>
      </c>
      <c r="F156" s="107">
        <v>386898390.17000002</v>
      </c>
    </row>
    <row r="157" spans="1:6" x14ac:dyDescent="0.25">
      <c r="A157" s="115" t="s">
        <v>542</v>
      </c>
      <c r="B157" s="115" t="s">
        <v>201</v>
      </c>
      <c r="C157" s="107">
        <v>237977056.78</v>
      </c>
      <c r="D157" s="107">
        <v>0</v>
      </c>
      <c r="E157" s="107">
        <v>0</v>
      </c>
      <c r="F157" s="107">
        <v>237977056.78</v>
      </c>
    </row>
    <row r="158" spans="1:6" x14ac:dyDescent="0.25">
      <c r="A158" s="115" t="s">
        <v>543</v>
      </c>
      <c r="B158" s="115" t="s">
        <v>201</v>
      </c>
      <c r="C158" s="107">
        <v>237977056.78</v>
      </c>
      <c r="D158" s="107">
        <v>0</v>
      </c>
      <c r="E158" s="107">
        <v>0</v>
      </c>
      <c r="F158" s="107">
        <v>237977056.78</v>
      </c>
    </row>
    <row r="159" spans="1:6" x14ac:dyDescent="0.25">
      <c r="A159" s="115" t="s">
        <v>544</v>
      </c>
      <c r="B159" s="115" t="s">
        <v>202</v>
      </c>
      <c r="C159" s="107">
        <v>148921333.38999999</v>
      </c>
      <c r="D159" s="107">
        <v>0</v>
      </c>
      <c r="E159" s="107">
        <v>0</v>
      </c>
      <c r="F159" s="107">
        <v>148921333.38999999</v>
      </c>
    </row>
    <row r="160" spans="1:6" x14ac:dyDescent="0.25">
      <c r="A160" s="115" t="s">
        <v>545</v>
      </c>
      <c r="B160" s="115" t="s">
        <v>202</v>
      </c>
      <c r="C160" s="107">
        <v>148921333.38999999</v>
      </c>
      <c r="D160" s="107">
        <v>0</v>
      </c>
      <c r="E160" s="107">
        <v>0</v>
      </c>
      <c r="F160" s="107">
        <v>148921333.38999999</v>
      </c>
    </row>
    <row r="161" spans="1:6" x14ac:dyDescent="0.25">
      <c r="A161" s="115" t="s">
        <v>546</v>
      </c>
      <c r="B161" s="115" t="s">
        <v>547</v>
      </c>
      <c r="C161" s="107">
        <v>1514735758.96</v>
      </c>
      <c r="D161" s="107">
        <v>0</v>
      </c>
      <c r="E161" s="107">
        <v>0</v>
      </c>
      <c r="F161" s="107">
        <v>1514735758.96</v>
      </c>
    </row>
    <row r="162" spans="1:6" x14ac:dyDescent="0.25">
      <c r="A162" s="115" t="s">
        <v>548</v>
      </c>
      <c r="B162" s="115" t="s">
        <v>204</v>
      </c>
      <c r="C162" s="107">
        <v>247963848.80000001</v>
      </c>
      <c r="D162" s="107">
        <v>0</v>
      </c>
      <c r="E162" s="107">
        <v>0</v>
      </c>
      <c r="F162" s="107">
        <v>247963848.80000001</v>
      </c>
    </row>
    <row r="163" spans="1:6" x14ac:dyDescent="0.25">
      <c r="A163" s="115" t="s">
        <v>549</v>
      </c>
      <c r="B163" s="115" t="s">
        <v>204</v>
      </c>
      <c r="C163" s="107">
        <v>247963848.80000001</v>
      </c>
      <c r="D163" s="107">
        <v>0</v>
      </c>
      <c r="E163" s="107">
        <v>0</v>
      </c>
      <c r="F163" s="107">
        <v>247963848.80000001</v>
      </c>
    </row>
    <row r="164" spans="1:6" x14ac:dyDescent="0.25">
      <c r="A164" s="115" t="s">
        <v>550</v>
      </c>
      <c r="B164" s="115" t="s">
        <v>205</v>
      </c>
      <c r="C164" s="107">
        <v>1266771910.1600001</v>
      </c>
      <c r="D164" s="107">
        <v>0</v>
      </c>
      <c r="E164" s="107">
        <v>0</v>
      </c>
      <c r="F164" s="107">
        <v>1266771910.1600001</v>
      </c>
    </row>
    <row r="165" spans="1:6" x14ac:dyDescent="0.25">
      <c r="A165" s="115" t="s">
        <v>551</v>
      </c>
      <c r="B165" s="115" t="s">
        <v>205</v>
      </c>
      <c r="C165" s="107">
        <v>1266771910.1600001</v>
      </c>
      <c r="D165" s="107">
        <v>0</v>
      </c>
      <c r="E165" s="107">
        <v>0</v>
      </c>
      <c r="F165" s="107">
        <v>1266771910.1600001</v>
      </c>
    </row>
    <row r="166" spans="1:6" x14ac:dyDescent="0.25">
      <c r="A166" s="115" t="s">
        <v>552</v>
      </c>
      <c r="B166" s="115" t="s">
        <v>553</v>
      </c>
      <c r="C166" s="107">
        <v>82000000</v>
      </c>
      <c r="D166" s="107">
        <v>0</v>
      </c>
      <c r="E166" s="107">
        <v>0</v>
      </c>
      <c r="F166" s="107">
        <v>82000000</v>
      </c>
    </row>
    <row r="167" spans="1:6" x14ac:dyDescent="0.25">
      <c r="A167" s="115" t="s">
        <v>554</v>
      </c>
      <c r="B167" s="115" t="s">
        <v>219</v>
      </c>
      <c r="C167" s="107">
        <v>82000000</v>
      </c>
      <c r="D167" s="107">
        <v>0</v>
      </c>
      <c r="E167" s="107">
        <v>0</v>
      </c>
      <c r="F167" s="107">
        <v>82000000</v>
      </c>
    </row>
    <row r="168" spans="1:6" x14ac:dyDescent="0.25">
      <c r="A168" s="115" t="s">
        <v>555</v>
      </c>
      <c r="B168" s="115" t="s">
        <v>219</v>
      </c>
      <c r="C168" s="107">
        <v>82000000</v>
      </c>
      <c r="D168" s="107">
        <v>0</v>
      </c>
      <c r="E168" s="107">
        <v>0</v>
      </c>
      <c r="F168" s="107">
        <v>82000000</v>
      </c>
    </row>
    <row r="169" spans="1:6" x14ac:dyDescent="0.25">
      <c r="A169" s="115" t="s">
        <v>556</v>
      </c>
      <c r="B169" s="115" t="s">
        <v>557</v>
      </c>
      <c r="C169" s="107">
        <v>0</v>
      </c>
      <c r="D169" s="107">
        <v>0</v>
      </c>
      <c r="E169" s="107">
        <v>0</v>
      </c>
      <c r="F169" s="107">
        <v>0</v>
      </c>
    </row>
    <row r="170" spans="1:6" x14ac:dyDescent="0.25">
      <c r="A170" s="115" t="s">
        <v>558</v>
      </c>
      <c r="B170" s="115" t="s">
        <v>557</v>
      </c>
      <c r="C170" s="107">
        <v>0</v>
      </c>
      <c r="D170" s="107">
        <v>0</v>
      </c>
      <c r="E170" s="107">
        <v>0</v>
      </c>
      <c r="F170" s="107">
        <v>0</v>
      </c>
    </row>
    <row r="171" spans="1:6" x14ac:dyDescent="0.25">
      <c r="A171" s="115" t="s">
        <v>559</v>
      </c>
      <c r="B171" s="115" t="s">
        <v>560</v>
      </c>
      <c r="C171" s="107">
        <v>1003911</v>
      </c>
      <c r="D171" s="107">
        <v>0</v>
      </c>
      <c r="E171" s="107">
        <v>0</v>
      </c>
      <c r="F171" s="107">
        <v>1003911</v>
      </c>
    </row>
    <row r="172" spans="1:6" x14ac:dyDescent="0.25">
      <c r="A172" s="115" t="s">
        <v>561</v>
      </c>
      <c r="B172" s="115" t="s">
        <v>221</v>
      </c>
      <c r="C172" s="107">
        <v>1003911</v>
      </c>
      <c r="D172" s="107">
        <v>0</v>
      </c>
      <c r="E172" s="107">
        <v>0</v>
      </c>
      <c r="F172" s="107">
        <v>1003911</v>
      </c>
    </row>
    <row r="173" spans="1:6" x14ac:dyDescent="0.25">
      <c r="A173" s="115" t="s">
        <v>562</v>
      </c>
      <c r="B173" s="115" t="s">
        <v>221</v>
      </c>
      <c r="C173" s="107">
        <v>1003911</v>
      </c>
      <c r="D173" s="107">
        <v>0</v>
      </c>
      <c r="E173" s="107">
        <v>0</v>
      </c>
      <c r="F173" s="107">
        <v>1003911</v>
      </c>
    </row>
    <row r="174" spans="1:6" x14ac:dyDescent="0.25">
      <c r="A174" s="115" t="s">
        <v>563</v>
      </c>
      <c r="B174" s="115" t="s">
        <v>564</v>
      </c>
      <c r="C174" s="107">
        <v>8383000</v>
      </c>
      <c r="D174" s="107">
        <v>0</v>
      </c>
      <c r="E174" s="107">
        <v>0</v>
      </c>
      <c r="F174" s="107">
        <v>8383000</v>
      </c>
    </row>
    <row r="175" spans="1:6" x14ac:dyDescent="0.25">
      <c r="A175" s="115" t="s">
        <v>565</v>
      </c>
      <c r="B175" s="115" t="s">
        <v>223</v>
      </c>
      <c r="C175" s="107">
        <v>8383000</v>
      </c>
      <c r="D175" s="107">
        <v>0</v>
      </c>
      <c r="E175" s="107">
        <v>0</v>
      </c>
      <c r="F175" s="107">
        <v>8383000</v>
      </c>
    </row>
    <row r="176" spans="1:6" x14ac:dyDescent="0.25">
      <c r="A176" s="115" t="s">
        <v>566</v>
      </c>
      <c r="B176" s="115" t="s">
        <v>223</v>
      </c>
      <c r="C176" s="107">
        <v>8383000</v>
      </c>
      <c r="D176" s="107">
        <v>0</v>
      </c>
      <c r="E176" s="107">
        <v>0</v>
      </c>
      <c r="F176" s="107">
        <v>8383000</v>
      </c>
    </row>
    <row r="177" spans="1:6" x14ac:dyDescent="0.25">
      <c r="A177" s="115" t="s">
        <v>567</v>
      </c>
      <c r="B177" s="115" t="s">
        <v>568</v>
      </c>
      <c r="C177" s="107">
        <v>-3203296736.3499999</v>
      </c>
      <c r="D177" s="107">
        <v>0</v>
      </c>
      <c r="E177" s="107">
        <v>0</v>
      </c>
      <c r="F177" s="107">
        <v>-3203296736.3499999</v>
      </c>
    </row>
    <row r="178" spans="1:6" x14ac:dyDescent="0.25">
      <c r="A178" s="115" t="s">
        <v>569</v>
      </c>
      <c r="B178" s="115" t="s">
        <v>63</v>
      </c>
      <c r="C178" s="107">
        <v>-467189235.49000001</v>
      </c>
      <c r="D178" s="107">
        <v>0</v>
      </c>
      <c r="E178" s="107">
        <v>0</v>
      </c>
      <c r="F178" s="107">
        <v>-467189235.49000001</v>
      </c>
    </row>
    <row r="179" spans="1:6" x14ac:dyDescent="0.25">
      <c r="A179" s="115" t="s">
        <v>570</v>
      </c>
      <c r="B179" s="115" t="s">
        <v>515</v>
      </c>
      <c r="C179" s="107">
        <v>-467189235.49000001</v>
      </c>
      <c r="D179" s="107">
        <v>0</v>
      </c>
      <c r="E179" s="107">
        <v>0</v>
      </c>
      <c r="F179" s="107">
        <v>-467189235.49000001</v>
      </c>
    </row>
    <row r="180" spans="1:6" x14ac:dyDescent="0.25">
      <c r="A180" s="115" t="s">
        <v>571</v>
      </c>
      <c r="B180" s="115" t="s">
        <v>64</v>
      </c>
      <c r="C180" s="107">
        <v>-14203742.560000001</v>
      </c>
      <c r="D180" s="107">
        <v>0</v>
      </c>
      <c r="E180" s="107">
        <v>0</v>
      </c>
      <c r="F180" s="107">
        <v>-14203742.560000001</v>
      </c>
    </row>
    <row r="181" spans="1:6" x14ac:dyDescent="0.25">
      <c r="A181" s="115" t="s">
        <v>572</v>
      </c>
      <c r="B181" s="115" t="s">
        <v>209</v>
      </c>
      <c r="C181" s="107">
        <v>-14203742.560000001</v>
      </c>
      <c r="D181" s="107">
        <v>0</v>
      </c>
      <c r="E181" s="107">
        <v>0</v>
      </c>
      <c r="F181" s="107">
        <v>-14203742.560000001</v>
      </c>
    </row>
    <row r="182" spans="1:6" x14ac:dyDescent="0.25">
      <c r="A182" s="115" t="s">
        <v>573</v>
      </c>
      <c r="B182" s="115" t="s">
        <v>65</v>
      </c>
      <c r="C182" s="107">
        <v>-875617231.27999997</v>
      </c>
      <c r="D182" s="107">
        <v>0</v>
      </c>
      <c r="E182" s="107">
        <v>0</v>
      </c>
      <c r="F182" s="107">
        <v>-875617231.27999997</v>
      </c>
    </row>
    <row r="183" spans="1:6" x14ac:dyDescent="0.25">
      <c r="A183" s="115" t="s">
        <v>574</v>
      </c>
      <c r="B183" s="115" t="s">
        <v>197</v>
      </c>
      <c r="C183" s="107">
        <v>-814315969.99000001</v>
      </c>
      <c r="D183" s="107">
        <v>0</v>
      </c>
      <c r="E183" s="107">
        <v>0</v>
      </c>
      <c r="F183" s="107">
        <v>-814315969.99000001</v>
      </c>
    </row>
    <row r="184" spans="1:6" x14ac:dyDescent="0.25">
      <c r="A184" s="115" t="s">
        <v>575</v>
      </c>
      <c r="B184" s="115" t="s">
        <v>526</v>
      </c>
      <c r="C184" s="107">
        <v>0</v>
      </c>
      <c r="D184" s="107">
        <v>0</v>
      </c>
      <c r="E184" s="107">
        <v>0</v>
      </c>
      <c r="F184" s="107">
        <v>0</v>
      </c>
    </row>
    <row r="185" spans="1:6" x14ac:dyDescent="0.25">
      <c r="A185" s="115" t="s">
        <v>576</v>
      </c>
      <c r="B185" s="115" t="s">
        <v>198</v>
      </c>
      <c r="C185" s="107">
        <v>-32859035.800000001</v>
      </c>
      <c r="D185" s="107">
        <v>0</v>
      </c>
      <c r="E185" s="107">
        <v>0</v>
      </c>
      <c r="F185" s="107">
        <v>-32859035.800000001</v>
      </c>
    </row>
    <row r="186" spans="1:6" x14ac:dyDescent="0.25">
      <c r="A186" s="115" t="s">
        <v>577</v>
      </c>
      <c r="B186" s="115" t="s">
        <v>199</v>
      </c>
      <c r="C186" s="107">
        <v>-3759453.49</v>
      </c>
      <c r="D186" s="107">
        <v>0</v>
      </c>
      <c r="E186" s="107">
        <v>0</v>
      </c>
      <c r="F186" s="107">
        <v>-3759453.49</v>
      </c>
    </row>
    <row r="187" spans="1:6" x14ac:dyDescent="0.25">
      <c r="A187" s="115" t="s">
        <v>578</v>
      </c>
      <c r="B187" s="115" t="s">
        <v>212</v>
      </c>
      <c r="C187" s="107">
        <v>-24682772</v>
      </c>
      <c r="D187" s="107">
        <v>0</v>
      </c>
      <c r="E187" s="107">
        <v>0</v>
      </c>
      <c r="F187" s="107">
        <v>-24682772</v>
      </c>
    </row>
    <row r="188" spans="1:6" x14ac:dyDescent="0.25">
      <c r="A188" s="115" t="s">
        <v>579</v>
      </c>
      <c r="B188" s="115" t="s">
        <v>66</v>
      </c>
      <c r="C188" s="107">
        <v>-8156265.2999999998</v>
      </c>
      <c r="D188" s="107">
        <v>0</v>
      </c>
      <c r="E188" s="107">
        <v>0</v>
      </c>
      <c r="F188" s="107">
        <v>-8156265.2999999998</v>
      </c>
    </row>
    <row r="189" spans="1:6" x14ac:dyDescent="0.25">
      <c r="A189" s="115" t="s">
        <v>580</v>
      </c>
      <c r="B189" s="115" t="s">
        <v>214</v>
      </c>
      <c r="C189" s="107">
        <v>-959792</v>
      </c>
      <c r="D189" s="107">
        <v>0</v>
      </c>
      <c r="E189" s="107">
        <v>0</v>
      </c>
      <c r="F189" s="107">
        <v>-959792</v>
      </c>
    </row>
    <row r="190" spans="1:6" x14ac:dyDescent="0.25">
      <c r="A190" s="115" t="s">
        <v>581</v>
      </c>
      <c r="B190" s="115" t="s">
        <v>502</v>
      </c>
      <c r="C190" s="107">
        <v>-7196473.2999999998</v>
      </c>
      <c r="D190" s="107">
        <v>0</v>
      </c>
      <c r="E190" s="107">
        <v>0</v>
      </c>
      <c r="F190" s="107">
        <v>-7196473.2999999998</v>
      </c>
    </row>
    <row r="191" spans="1:6" x14ac:dyDescent="0.25">
      <c r="A191" s="115" t="s">
        <v>582</v>
      </c>
      <c r="B191" s="115" t="s">
        <v>67</v>
      </c>
      <c r="C191" s="107">
        <v>-282052395.67000002</v>
      </c>
      <c r="D191" s="107">
        <v>0</v>
      </c>
      <c r="E191" s="107">
        <v>0</v>
      </c>
      <c r="F191" s="107">
        <v>-282052395.67000002</v>
      </c>
    </row>
    <row r="192" spans="1:6" x14ac:dyDescent="0.25">
      <c r="A192" s="115" t="s">
        <v>583</v>
      </c>
      <c r="B192" s="115" t="s">
        <v>201</v>
      </c>
      <c r="C192" s="107">
        <v>-185118362.00999999</v>
      </c>
      <c r="D192" s="107">
        <v>0</v>
      </c>
      <c r="E192" s="107">
        <v>0</v>
      </c>
      <c r="F192" s="107">
        <v>-185118362.00999999</v>
      </c>
    </row>
    <row r="193" spans="1:6" x14ac:dyDescent="0.25">
      <c r="A193" s="115" t="s">
        <v>584</v>
      </c>
      <c r="B193" s="115" t="s">
        <v>202</v>
      </c>
      <c r="C193" s="107">
        <v>-96934033.659999996</v>
      </c>
      <c r="D193" s="107">
        <v>0</v>
      </c>
      <c r="E193" s="107">
        <v>0</v>
      </c>
      <c r="F193" s="107">
        <v>-96934033.659999996</v>
      </c>
    </row>
    <row r="194" spans="1:6" x14ac:dyDescent="0.25">
      <c r="A194" s="115" t="s">
        <v>585</v>
      </c>
      <c r="B194" s="115" t="s">
        <v>194</v>
      </c>
      <c r="C194" s="107">
        <v>-1465290940.3499999</v>
      </c>
      <c r="D194" s="107">
        <v>0</v>
      </c>
      <c r="E194" s="107">
        <v>0</v>
      </c>
      <c r="F194" s="107">
        <v>-1465290940.3499999</v>
      </c>
    </row>
    <row r="195" spans="1:6" x14ac:dyDescent="0.25">
      <c r="A195" s="115" t="s">
        <v>586</v>
      </c>
      <c r="B195" s="115" t="s">
        <v>204</v>
      </c>
      <c r="C195" s="107">
        <v>-348264216.45999998</v>
      </c>
      <c r="D195" s="107">
        <v>0</v>
      </c>
      <c r="E195" s="107">
        <v>0</v>
      </c>
      <c r="F195" s="107">
        <v>-348264216.45999998</v>
      </c>
    </row>
    <row r="196" spans="1:6" x14ac:dyDescent="0.25">
      <c r="A196" s="115" t="s">
        <v>587</v>
      </c>
      <c r="B196" s="115" t="s">
        <v>205</v>
      </c>
      <c r="C196" s="107">
        <v>-1117026723.8900001</v>
      </c>
      <c r="D196" s="107">
        <v>0</v>
      </c>
      <c r="E196" s="107">
        <v>0</v>
      </c>
      <c r="F196" s="107">
        <v>-1117026723.8900001</v>
      </c>
    </row>
    <row r="197" spans="1:6" x14ac:dyDescent="0.25">
      <c r="A197" s="115" t="s">
        <v>588</v>
      </c>
      <c r="B197" s="115" t="s">
        <v>69</v>
      </c>
      <c r="C197" s="107">
        <v>-81999999.700000003</v>
      </c>
      <c r="D197" s="107">
        <v>0</v>
      </c>
      <c r="E197" s="107">
        <v>0</v>
      </c>
      <c r="F197" s="107">
        <v>-81999999.700000003</v>
      </c>
    </row>
    <row r="198" spans="1:6" x14ac:dyDescent="0.25">
      <c r="A198" s="115" t="s">
        <v>589</v>
      </c>
      <c r="B198" s="115" t="s">
        <v>219</v>
      </c>
      <c r="C198" s="107">
        <v>-81999999.700000003</v>
      </c>
      <c r="D198" s="107">
        <v>0</v>
      </c>
      <c r="E198" s="107">
        <v>0</v>
      </c>
      <c r="F198" s="107">
        <v>-81999999.700000003</v>
      </c>
    </row>
    <row r="199" spans="1:6" x14ac:dyDescent="0.25">
      <c r="A199" s="115" t="s">
        <v>590</v>
      </c>
      <c r="B199" s="115" t="s">
        <v>70</v>
      </c>
      <c r="C199" s="107">
        <v>-1003911</v>
      </c>
      <c r="D199" s="107">
        <v>0</v>
      </c>
      <c r="E199" s="107">
        <v>0</v>
      </c>
      <c r="F199" s="107">
        <v>-1003911</v>
      </c>
    </row>
    <row r="200" spans="1:6" x14ac:dyDescent="0.25">
      <c r="A200" s="115" t="s">
        <v>591</v>
      </c>
      <c r="B200" s="115" t="s">
        <v>221</v>
      </c>
      <c r="C200" s="107">
        <v>-1003911</v>
      </c>
      <c r="D200" s="107">
        <v>0</v>
      </c>
      <c r="E200" s="107">
        <v>0</v>
      </c>
      <c r="F200" s="107">
        <v>-1003911</v>
      </c>
    </row>
    <row r="201" spans="1:6" x14ac:dyDescent="0.25">
      <c r="A201" s="115" t="s">
        <v>592</v>
      </c>
      <c r="B201" s="115" t="s">
        <v>71</v>
      </c>
      <c r="C201" s="107">
        <v>-7783015</v>
      </c>
      <c r="D201" s="107">
        <v>0</v>
      </c>
      <c r="E201" s="107">
        <v>0</v>
      </c>
      <c r="F201" s="107">
        <v>-7783015</v>
      </c>
    </row>
    <row r="202" spans="1:6" x14ac:dyDescent="0.25">
      <c r="A202" s="115" t="s">
        <v>593</v>
      </c>
      <c r="B202" s="115" t="s">
        <v>223</v>
      </c>
      <c r="C202" s="107">
        <v>-7741348</v>
      </c>
      <c r="D202" s="107">
        <v>0</v>
      </c>
      <c r="E202" s="107">
        <v>0</v>
      </c>
      <c r="F202" s="107">
        <v>-7741348</v>
      </c>
    </row>
    <row r="203" spans="1:6" x14ac:dyDescent="0.25">
      <c r="A203" s="115" t="s">
        <v>1198</v>
      </c>
      <c r="B203" s="115" t="s">
        <v>1199</v>
      </c>
      <c r="C203" s="107">
        <v>-41667</v>
      </c>
      <c r="D203" s="107">
        <v>0</v>
      </c>
      <c r="E203" s="107">
        <v>0</v>
      </c>
      <c r="F203" s="107">
        <v>-41667</v>
      </c>
    </row>
    <row r="204" spans="1:6" x14ac:dyDescent="0.25">
      <c r="A204" s="115" t="s">
        <v>594</v>
      </c>
      <c r="B204" s="115" t="s">
        <v>229</v>
      </c>
      <c r="C204" s="107">
        <v>2105686558.3599999</v>
      </c>
      <c r="D204" s="107">
        <v>39108174</v>
      </c>
      <c r="E204" s="107">
        <v>22929130</v>
      </c>
      <c r="F204" s="107">
        <v>2121865602.3599999</v>
      </c>
    </row>
    <row r="205" spans="1:6" x14ac:dyDescent="0.25">
      <c r="A205" s="115" t="s">
        <v>595</v>
      </c>
      <c r="B205" s="115" t="s">
        <v>596</v>
      </c>
      <c r="C205" s="107">
        <v>0</v>
      </c>
      <c r="D205" s="107">
        <v>0</v>
      </c>
      <c r="E205" s="107">
        <v>0</v>
      </c>
      <c r="F205" s="107">
        <v>0</v>
      </c>
    </row>
    <row r="206" spans="1:6" x14ac:dyDescent="0.25">
      <c r="A206" s="115" t="s">
        <v>597</v>
      </c>
      <c r="B206" s="115" t="s">
        <v>598</v>
      </c>
      <c r="C206" s="107">
        <v>0</v>
      </c>
      <c r="D206" s="107">
        <v>0</v>
      </c>
      <c r="E206" s="107">
        <v>0</v>
      </c>
      <c r="F206" s="107">
        <v>0</v>
      </c>
    </row>
    <row r="207" spans="1:6" x14ac:dyDescent="0.25">
      <c r="A207" s="115" t="s">
        <v>599</v>
      </c>
      <c r="B207" s="115" t="s">
        <v>598</v>
      </c>
      <c r="C207" s="107">
        <v>0</v>
      </c>
      <c r="D207" s="107">
        <v>0</v>
      </c>
      <c r="E207" s="107">
        <v>0</v>
      </c>
      <c r="F207" s="107">
        <v>0</v>
      </c>
    </row>
    <row r="208" spans="1:6" x14ac:dyDescent="0.25">
      <c r="A208" s="115" t="s">
        <v>600</v>
      </c>
      <c r="B208" s="115" t="s">
        <v>601</v>
      </c>
      <c r="C208" s="107">
        <v>5047730</v>
      </c>
      <c r="D208" s="107">
        <v>12108174</v>
      </c>
      <c r="E208" s="107">
        <v>12348290</v>
      </c>
      <c r="F208" s="107">
        <v>4807614</v>
      </c>
    </row>
    <row r="209" spans="1:6" x14ac:dyDescent="0.25">
      <c r="A209" s="115" t="s">
        <v>602</v>
      </c>
      <c r="B209" s="115" t="s">
        <v>603</v>
      </c>
      <c r="C209" s="107">
        <v>2748158</v>
      </c>
      <c r="D209" s="107">
        <v>12108174</v>
      </c>
      <c r="E209" s="107">
        <v>12348290</v>
      </c>
      <c r="F209" s="107">
        <v>2508042</v>
      </c>
    </row>
    <row r="210" spans="1:6" x14ac:dyDescent="0.25">
      <c r="A210" s="115" t="s">
        <v>604</v>
      </c>
      <c r="B210" s="115" t="s">
        <v>603</v>
      </c>
      <c r="C210" s="107">
        <v>2748158</v>
      </c>
      <c r="D210" s="107">
        <v>12108174</v>
      </c>
      <c r="E210" s="107">
        <v>12348290</v>
      </c>
      <c r="F210" s="107">
        <v>2508042</v>
      </c>
    </row>
    <row r="211" spans="1:6" x14ac:dyDescent="0.25">
      <c r="A211" s="115" t="s">
        <v>605</v>
      </c>
      <c r="B211" s="115" t="s">
        <v>606</v>
      </c>
      <c r="C211" s="107">
        <v>2299572</v>
      </c>
      <c r="D211" s="107">
        <v>0</v>
      </c>
      <c r="E211" s="107">
        <v>0</v>
      </c>
      <c r="F211" s="107">
        <v>2299572</v>
      </c>
    </row>
    <row r="212" spans="1:6" x14ac:dyDescent="0.25">
      <c r="A212" s="115" t="s">
        <v>607</v>
      </c>
      <c r="B212" s="115" t="s">
        <v>608</v>
      </c>
      <c r="C212" s="107">
        <v>2299572</v>
      </c>
      <c r="D212" s="107">
        <v>0</v>
      </c>
      <c r="E212" s="107">
        <v>0</v>
      </c>
      <c r="F212" s="107">
        <v>2299572</v>
      </c>
    </row>
    <row r="213" spans="1:6" x14ac:dyDescent="0.25">
      <c r="A213" s="115" t="s">
        <v>609</v>
      </c>
      <c r="B213" s="115" t="s">
        <v>610</v>
      </c>
      <c r="C213" s="107">
        <v>1660189644.72</v>
      </c>
      <c r="D213" s="107">
        <v>27000000</v>
      </c>
      <c r="E213" s="107">
        <v>10580840</v>
      </c>
      <c r="F213" s="107">
        <v>1676608804.72</v>
      </c>
    </row>
    <row r="214" spans="1:6" x14ac:dyDescent="0.25">
      <c r="A214" s="115" t="s">
        <v>611</v>
      </c>
      <c r="B214" s="115" t="s">
        <v>612</v>
      </c>
      <c r="C214" s="107">
        <v>1660189644.72</v>
      </c>
      <c r="D214" s="107">
        <v>27000000</v>
      </c>
      <c r="E214" s="107">
        <v>10580840</v>
      </c>
      <c r="F214" s="107">
        <v>1676608804.72</v>
      </c>
    </row>
    <row r="215" spans="1:6" x14ac:dyDescent="0.25">
      <c r="A215" s="115" t="s">
        <v>1108</v>
      </c>
      <c r="B215" s="115" t="s">
        <v>612</v>
      </c>
      <c r="C215" s="107">
        <v>3463614</v>
      </c>
      <c r="D215" s="107">
        <v>0</v>
      </c>
      <c r="E215" s="107">
        <v>0</v>
      </c>
      <c r="F215" s="107">
        <v>3463614</v>
      </c>
    </row>
    <row r="216" spans="1:6" x14ac:dyDescent="0.25">
      <c r="A216" s="115" t="s">
        <v>613</v>
      </c>
      <c r="B216" s="115" t="s">
        <v>614</v>
      </c>
      <c r="C216" s="107">
        <v>1656726030.72</v>
      </c>
      <c r="D216" s="107">
        <v>27000000</v>
      </c>
      <c r="E216" s="107">
        <v>10580840</v>
      </c>
      <c r="F216" s="107">
        <v>1673145190.72</v>
      </c>
    </row>
    <row r="217" spans="1:6" x14ac:dyDescent="0.25">
      <c r="A217" s="115" t="s">
        <v>615</v>
      </c>
      <c r="B217" s="115" t="s">
        <v>616</v>
      </c>
      <c r="C217" s="107">
        <v>1215504115.21</v>
      </c>
      <c r="D217" s="107">
        <v>0</v>
      </c>
      <c r="E217" s="107">
        <v>0</v>
      </c>
      <c r="F217" s="107">
        <v>1215504115.21</v>
      </c>
    </row>
    <row r="218" spans="1:6" x14ac:dyDescent="0.25">
      <c r="A218" s="115" t="s">
        <v>617</v>
      </c>
      <c r="B218" s="115" t="s">
        <v>233</v>
      </c>
      <c r="C218" s="107">
        <v>715705238</v>
      </c>
      <c r="D218" s="107">
        <v>0</v>
      </c>
      <c r="E218" s="107">
        <v>0</v>
      </c>
      <c r="F218" s="107">
        <v>715705238</v>
      </c>
    </row>
    <row r="219" spans="1:6" x14ac:dyDescent="0.25">
      <c r="A219" s="115" t="s">
        <v>618</v>
      </c>
      <c r="B219" s="115" t="s">
        <v>233</v>
      </c>
      <c r="C219" s="107">
        <v>715705238</v>
      </c>
      <c r="D219" s="107">
        <v>0</v>
      </c>
      <c r="E219" s="107">
        <v>0</v>
      </c>
      <c r="F219" s="107">
        <v>715705238</v>
      </c>
    </row>
    <row r="220" spans="1:6" x14ac:dyDescent="0.25">
      <c r="A220" s="115" t="s">
        <v>619</v>
      </c>
      <c r="B220" s="115" t="s">
        <v>234</v>
      </c>
      <c r="C220" s="107">
        <v>484003877.20999998</v>
      </c>
      <c r="D220" s="107">
        <v>0</v>
      </c>
      <c r="E220" s="107">
        <v>0</v>
      </c>
      <c r="F220" s="107">
        <v>484003877.20999998</v>
      </c>
    </row>
    <row r="221" spans="1:6" x14ac:dyDescent="0.25">
      <c r="A221" s="115" t="s">
        <v>620</v>
      </c>
      <c r="B221" s="115" t="s">
        <v>234</v>
      </c>
      <c r="C221" s="107">
        <v>484003877.20999998</v>
      </c>
      <c r="D221" s="107">
        <v>0</v>
      </c>
      <c r="E221" s="107">
        <v>0</v>
      </c>
      <c r="F221" s="107">
        <v>484003877.20999998</v>
      </c>
    </row>
    <row r="222" spans="1:6" x14ac:dyDescent="0.25">
      <c r="A222" s="115" t="s">
        <v>621</v>
      </c>
      <c r="B222" s="115" t="s">
        <v>235</v>
      </c>
      <c r="C222" s="107">
        <v>15795000</v>
      </c>
      <c r="D222" s="107">
        <v>0</v>
      </c>
      <c r="E222" s="107">
        <v>0</v>
      </c>
      <c r="F222" s="107">
        <v>15795000</v>
      </c>
    </row>
    <row r="223" spans="1:6" x14ac:dyDescent="0.25">
      <c r="A223" s="115" t="s">
        <v>622</v>
      </c>
      <c r="B223" s="115" t="s">
        <v>235</v>
      </c>
      <c r="C223" s="107">
        <v>15795000</v>
      </c>
      <c r="D223" s="107">
        <v>0</v>
      </c>
      <c r="E223" s="107">
        <v>0</v>
      </c>
      <c r="F223" s="107">
        <v>15795000</v>
      </c>
    </row>
    <row r="224" spans="1:6" x14ac:dyDescent="0.25">
      <c r="A224" s="115" t="s">
        <v>623</v>
      </c>
      <c r="B224" s="115" t="s">
        <v>624</v>
      </c>
      <c r="C224" s="107">
        <v>-775054931.57000005</v>
      </c>
      <c r="D224" s="107">
        <v>0</v>
      </c>
      <c r="E224" s="107">
        <v>0</v>
      </c>
      <c r="F224" s="107">
        <v>-775054931.57000005</v>
      </c>
    </row>
    <row r="225" spans="1:6" x14ac:dyDescent="0.25">
      <c r="A225" s="115" t="s">
        <v>625</v>
      </c>
      <c r="B225" s="115" t="s">
        <v>233</v>
      </c>
      <c r="C225" s="107">
        <v>-343143009.85000002</v>
      </c>
      <c r="D225" s="107">
        <v>0</v>
      </c>
      <c r="E225" s="107">
        <v>0</v>
      </c>
      <c r="F225" s="107">
        <v>-343143009.85000002</v>
      </c>
    </row>
    <row r="226" spans="1:6" x14ac:dyDescent="0.25">
      <c r="A226" s="115" t="s">
        <v>626</v>
      </c>
      <c r="B226" s="115" t="s">
        <v>233</v>
      </c>
      <c r="C226" s="107">
        <v>-343143009.85000002</v>
      </c>
      <c r="D226" s="107">
        <v>0</v>
      </c>
      <c r="E226" s="107">
        <v>0</v>
      </c>
      <c r="F226" s="107">
        <v>-343143009.85000002</v>
      </c>
    </row>
    <row r="227" spans="1:6" x14ac:dyDescent="0.25">
      <c r="A227" s="115" t="s">
        <v>627</v>
      </c>
      <c r="B227" s="115" t="s">
        <v>234</v>
      </c>
      <c r="C227" s="107">
        <v>-423547322.72000003</v>
      </c>
      <c r="D227" s="107">
        <v>0</v>
      </c>
      <c r="E227" s="107">
        <v>0</v>
      </c>
      <c r="F227" s="107">
        <v>-423547322.72000003</v>
      </c>
    </row>
    <row r="228" spans="1:6" x14ac:dyDescent="0.25">
      <c r="A228" s="115" t="s">
        <v>628</v>
      </c>
      <c r="B228" s="115" t="s">
        <v>234</v>
      </c>
      <c r="C228" s="107">
        <v>-423547322.72000003</v>
      </c>
      <c r="D228" s="107">
        <v>0</v>
      </c>
      <c r="E228" s="107">
        <v>0</v>
      </c>
      <c r="F228" s="107">
        <v>-423547322.72000003</v>
      </c>
    </row>
    <row r="229" spans="1:6" x14ac:dyDescent="0.25">
      <c r="A229" s="115" t="s">
        <v>629</v>
      </c>
      <c r="B229" s="115" t="s">
        <v>235</v>
      </c>
      <c r="C229" s="107">
        <v>-8364599</v>
      </c>
      <c r="D229" s="107">
        <v>0</v>
      </c>
      <c r="E229" s="107">
        <v>0</v>
      </c>
      <c r="F229" s="107">
        <v>-8364599</v>
      </c>
    </row>
    <row r="230" spans="1:6" x14ac:dyDescent="0.25">
      <c r="A230" s="115" t="s">
        <v>630</v>
      </c>
      <c r="B230" s="115" t="s">
        <v>235</v>
      </c>
      <c r="C230" s="107">
        <v>-8364599</v>
      </c>
      <c r="D230" s="107">
        <v>0</v>
      </c>
      <c r="E230" s="107">
        <v>0</v>
      </c>
      <c r="F230" s="107">
        <v>-8364599</v>
      </c>
    </row>
    <row r="231" spans="1:6" x14ac:dyDescent="0.25">
      <c r="A231" s="115" t="s">
        <v>631</v>
      </c>
      <c r="B231" s="115" t="s">
        <v>632</v>
      </c>
      <c r="C231" s="107">
        <v>672888604.63999999</v>
      </c>
      <c r="D231" s="107">
        <v>707950518.75999999</v>
      </c>
      <c r="E231" s="107">
        <v>740533928.54999995</v>
      </c>
      <c r="F231" s="107">
        <v>705472014.42999995</v>
      </c>
    </row>
    <row r="232" spans="1:6" x14ac:dyDescent="0.25">
      <c r="A232" s="115" t="s">
        <v>633</v>
      </c>
      <c r="B232" s="115" t="s">
        <v>236</v>
      </c>
      <c r="C232" s="107">
        <v>88767201.730000004</v>
      </c>
      <c r="D232" s="107">
        <v>380180969.75999999</v>
      </c>
      <c r="E232" s="107">
        <v>369946441.55000001</v>
      </c>
      <c r="F232" s="107">
        <v>78532673.519999996</v>
      </c>
    </row>
    <row r="233" spans="1:6" x14ac:dyDescent="0.25">
      <c r="A233" s="115" t="s">
        <v>634</v>
      </c>
      <c r="B233" s="115" t="s">
        <v>635</v>
      </c>
      <c r="C233" s="107">
        <v>0</v>
      </c>
      <c r="D233" s="107">
        <v>114154149.97</v>
      </c>
      <c r="E233" s="107">
        <v>114154149.97</v>
      </c>
      <c r="F233" s="107">
        <v>0</v>
      </c>
    </row>
    <row r="234" spans="1:6" x14ac:dyDescent="0.25">
      <c r="A234" s="115" t="s">
        <v>636</v>
      </c>
      <c r="B234" s="115" t="s">
        <v>637</v>
      </c>
      <c r="C234" s="107">
        <v>0</v>
      </c>
      <c r="D234" s="107">
        <v>457281.88</v>
      </c>
      <c r="E234" s="107">
        <v>457281.88</v>
      </c>
      <c r="F234" s="107">
        <v>0</v>
      </c>
    </row>
    <row r="235" spans="1:6" x14ac:dyDescent="0.25">
      <c r="A235" s="115" t="s">
        <v>638</v>
      </c>
      <c r="B235" s="115" t="s">
        <v>637</v>
      </c>
      <c r="C235" s="107">
        <v>0</v>
      </c>
      <c r="D235" s="107">
        <v>457281.88</v>
      </c>
      <c r="E235" s="107">
        <v>457281.88</v>
      </c>
      <c r="F235" s="107">
        <v>0</v>
      </c>
    </row>
    <row r="236" spans="1:6" x14ac:dyDescent="0.25">
      <c r="A236" s="115" t="s">
        <v>639</v>
      </c>
      <c r="B236" s="115" t="s">
        <v>640</v>
      </c>
      <c r="C236" s="107">
        <v>0</v>
      </c>
      <c r="D236" s="107">
        <v>113696868.09</v>
      </c>
      <c r="E236" s="107">
        <v>113696868.09</v>
      </c>
      <c r="F236" s="107">
        <v>0</v>
      </c>
    </row>
    <row r="237" spans="1:6" x14ac:dyDescent="0.25">
      <c r="A237" s="115" t="s">
        <v>641</v>
      </c>
      <c r="B237" s="115" t="s">
        <v>642</v>
      </c>
      <c r="C237" s="107">
        <v>0</v>
      </c>
      <c r="D237" s="107">
        <v>113696868.09</v>
      </c>
      <c r="E237" s="107">
        <v>113696868.09</v>
      </c>
      <c r="F237" s="107">
        <v>0</v>
      </c>
    </row>
    <row r="238" spans="1:6" x14ac:dyDescent="0.25">
      <c r="A238" s="115" t="s">
        <v>643</v>
      </c>
      <c r="B238" s="115" t="s">
        <v>644</v>
      </c>
      <c r="C238" s="107">
        <v>45099420.810000002</v>
      </c>
      <c r="D238" s="107">
        <v>100394069.59999999</v>
      </c>
      <c r="E238" s="107">
        <v>88908960.040000007</v>
      </c>
      <c r="F238" s="107">
        <v>33614311.25</v>
      </c>
    </row>
    <row r="239" spans="1:6" x14ac:dyDescent="0.25">
      <c r="A239" s="115" t="s">
        <v>645</v>
      </c>
      <c r="B239" s="115" t="s">
        <v>238</v>
      </c>
      <c r="C239" s="107">
        <v>0</v>
      </c>
      <c r="D239" s="107">
        <v>0</v>
      </c>
      <c r="E239" s="107">
        <v>0</v>
      </c>
      <c r="F239" s="107">
        <v>0</v>
      </c>
    </row>
    <row r="240" spans="1:6" x14ac:dyDescent="0.25">
      <c r="A240" s="115" t="s">
        <v>646</v>
      </c>
      <c r="B240" s="115" t="s">
        <v>647</v>
      </c>
      <c r="C240" s="107">
        <v>0</v>
      </c>
      <c r="D240" s="107">
        <v>0</v>
      </c>
      <c r="E240" s="107">
        <v>0</v>
      </c>
      <c r="F240" s="107">
        <v>0</v>
      </c>
    </row>
    <row r="241" spans="1:6" x14ac:dyDescent="0.25">
      <c r="A241" s="115" t="s">
        <v>648</v>
      </c>
      <c r="B241" s="115" t="s">
        <v>649</v>
      </c>
      <c r="C241" s="107">
        <v>45099420.810000002</v>
      </c>
      <c r="D241" s="107">
        <v>100394069.59999999</v>
      </c>
      <c r="E241" s="107">
        <v>88908960.040000007</v>
      </c>
      <c r="F241" s="107">
        <v>33614311.25</v>
      </c>
    </row>
    <row r="242" spans="1:6" x14ac:dyDescent="0.25">
      <c r="A242" s="115" t="s">
        <v>650</v>
      </c>
      <c r="B242" s="115" t="s">
        <v>649</v>
      </c>
      <c r="C242" s="107">
        <v>45099420.810000002</v>
      </c>
      <c r="D242" s="107">
        <v>100394069.59999999</v>
      </c>
      <c r="E242" s="107">
        <v>88908960.040000007</v>
      </c>
      <c r="F242" s="107">
        <v>33614311.25</v>
      </c>
    </row>
    <row r="243" spans="1:6" x14ac:dyDescent="0.25">
      <c r="A243" s="115" t="s">
        <v>651</v>
      </c>
      <c r="B243" s="115" t="s">
        <v>240</v>
      </c>
      <c r="C243" s="107">
        <v>0</v>
      </c>
      <c r="D243" s="107">
        <v>0</v>
      </c>
      <c r="E243" s="107">
        <v>0</v>
      </c>
      <c r="F243" s="107">
        <v>0</v>
      </c>
    </row>
    <row r="244" spans="1:6" x14ac:dyDescent="0.25">
      <c r="A244" s="115" t="s">
        <v>652</v>
      </c>
      <c r="B244" s="115" t="s">
        <v>653</v>
      </c>
      <c r="C244" s="107">
        <v>0</v>
      </c>
      <c r="D244" s="107">
        <v>0</v>
      </c>
      <c r="E244" s="107">
        <v>0</v>
      </c>
      <c r="F244" s="107">
        <v>0</v>
      </c>
    </row>
    <row r="245" spans="1:6" x14ac:dyDescent="0.25">
      <c r="A245" s="115" t="s">
        <v>654</v>
      </c>
      <c r="B245" s="115" t="s">
        <v>655</v>
      </c>
      <c r="C245" s="107">
        <v>0</v>
      </c>
      <c r="D245" s="107">
        <v>0</v>
      </c>
      <c r="E245" s="107">
        <v>0</v>
      </c>
      <c r="F245" s="107">
        <v>0</v>
      </c>
    </row>
    <row r="246" spans="1:6" x14ac:dyDescent="0.25">
      <c r="A246" s="115" t="s">
        <v>656</v>
      </c>
      <c r="B246" s="115" t="s">
        <v>657</v>
      </c>
      <c r="C246" s="107">
        <v>0</v>
      </c>
      <c r="D246" s="107">
        <v>0</v>
      </c>
      <c r="E246" s="107">
        <v>0</v>
      </c>
      <c r="F246" s="107">
        <v>0</v>
      </c>
    </row>
    <row r="247" spans="1:6" x14ac:dyDescent="0.25">
      <c r="A247" s="115" t="s">
        <v>658</v>
      </c>
      <c r="B247" s="115" t="s">
        <v>657</v>
      </c>
      <c r="C247" s="107">
        <v>0</v>
      </c>
      <c r="D247" s="107">
        <v>0</v>
      </c>
      <c r="E247" s="107">
        <v>0</v>
      </c>
      <c r="F247" s="107">
        <v>0</v>
      </c>
    </row>
    <row r="248" spans="1:6" x14ac:dyDescent="0.25">
      <c r="A248" s="115" t="s">
        <v>659</v>
      </c>
      <c r="B248" s="115" t="s">
        <v>660</v>
      </c>
      <c r="C248" s="107">
        <v>12244989</v>
      </c>
      <c r="D248" s="107">
        <v>46329771</v>
      </c>
      <c r="E248" s="107">
        <v>45872927</v>
      </c>
      <c r="F248" s="107">
        <v>11788145</v>
      </c>
    </row>
    <row r="249" spans="1:6" x14ac:dyDescent="0.25">
      <c r="A249" s="115" t="s">
        <v>661</v>
      </c>
      <c r="B249" s="115" t="s">
        <v>662</v>
      </c>
      <c r="C249" s="107">
        <v>5050905</v>
      </c>
      <c r="D249" s="107">
        <v>9860017</v>
      </c>
      <c r="E249" s="107">
        <v>9860017</v>
      </c>
      <c r="F249" s="107">
        <v>5050905</v>
      </c>
    </row>
    <row r="250" spans="1:6" x14ac:dyDescent="0.25">
      <c r="A250" s="115" t="s">
        <v>663</v>
      </c>
      <c r="B250" s="115" t="s">
        <v>662</v>
      </c>
      <c r="C250" s="107">
        <v>5050905</v>
      </c>
      <c r="D250" s="107">
        <v>9860017</v>
      </c>
      <c r="E250" s="107">
        <v>9860017</v>
      </c>
      <c r="F250" s="107">
        <v>5050905</v>
      </c>
    </row>
    <row r="251" spans="1:6" x14ac:dyDescent="0.25">
      <c r="A251" s="115" t="s">
        <v>664</v>
      </c>
      <c r="B251" s="115" t="s">
        <v>243</v>
      </c>
      <c r="C251" s="107">
        <v>4014988</v>
      </c>
      <c r="D251" s="107">
        <v>9851415</v>
      </c>
      <c r="E251" s="107">
        <v>9851415</v>
      </c>
      <c r="F251" s="107">
        <v>4014988</v>
      </c>
    </row>
    <row r="252" spans="1:6" x14ac:dyDescent="0.25">
      <c r="A252" s="115" t="s">
        <v>665</v>
      </c>
      <c r="B252" s="115" t="s">
        <v>243</v>
      </c>
      <c r="C252" s="107">
        <v>4014988</v>
      </c>
      <c r="D252" s="107">
        <v>9851415</v>
      </c>
      <c r="E252" s="107">
        <v>9851415</v>
      </c>
      <c r="F252" s="107">
        <v>4014988</v>
      </c>
    </row>
    <row r="253" spans="1:6" x14ac:dyDescent="0.25">
      <c r="A253" s="115" t="s">
        <v>666</v>
      </c>
      <c r="B253" s="115" t="s">
        <v>667</v>
      </c>
      <c r="C253" s="107">
        <v>0</v>
      </c>
      <c r="D253" s="107">
        <v>8556894</v>
      </c>
      <c r="E253" s="107">
        <v>8556894</v>
      </c>
      <c r="F253" s="107">
        <v>0</v>
      </c>
    </row>
    <row r="254" spans="1:6" x14ac:dyDescent="0.25">
      <c r="A254" s="115" t="s">
        <v>668</v>
      </c>
      <c r="B254" s="115" t="s">
        <v>667</v>
      </c>
      <c r="C254" s="107">
        <v>0</v>
      </c>
      <c r="D254" s="107">
        <v>8556894</v>
      </c>
      <c r="E254" s="107">
        <v>8556894</v>
      </c>
      <c r="F254" s="107">
        <v>0</v>
      </c>
    </row>
    <row r="255" spans="1:6" x14ac:dyDescent="0.25">
      <c r="A255" s="115" t="s">
        <v>669</v>
      </c>
      <c r="B255" s="115" t="s">
        <v>670</v>
      </c>
      <c r="C255" s="107">
        <v>0</v>
      </c>
      <c r="D255" s="107">
        <v>0</v>
      </c>
      <c r="E255" s="107">
        <v>0</v>
      </c>
      <c r="F255" s="107">
        <v>0</v>
      </c>
    </row>
    <row r="256" spans="1:6" x14ac:dyDescent="0.25">
      <c r="A256" s="115" t="s">
        <v>671</v>
      </c>
      <c r="B256" s="115" t="s">
        <v>670</v>
      </c>
      <c r="C256" s="107">
        <v>0</v>
      </c>
      <c r="D256" s="107">
        <v>0</v>
      </c>
      <c r="E256" s="107">
        <v>0</v>
      </c>
      <c r="F256" s="107">
        <v>0</v>
      </c>
    </row>
    <row r="257" spans="1:6" x14ac:dyDescent="0.25">
      <c r="A257" s="115" t="s">
        <v>672</v>
      </c>
      <c r="B257" s="115" t="s">
        <v>673</v>
      </c>
      <c r="C257" s="107">
        <v>0</v>
      </c>
      <c r="D257" s="107">
        <v>9064000</v>
      </c>
      <c r="E257" s="107">
        <v>9064000</v>
      </c>
      <c r="F257" s="107">
        <v>0</v>
      </c>
    </row>
    <row r="258" spans="1:6" x14ac:dyDescent="0.25">
      <c r="A258" s="115" t="s">
        <v>674</v>
      </c>
      <c r="B258" s="115" t="s">
        <v>673</v>
      </c>
      <c r="C258" s="107">
        <v>0</v>
      </c>
      <c r="D258" s="107">
        <v>9064000</v>
      </c>
      <c r="E258" s="107">
        <v>9064000</v>
      </c>
      <c r="F258" s="107">
        <v>0</v>
      </c>
    </row>
    <row r="259" spans="1:6" x14ac:dyDescent="0.25">
      <c r="A259" s="115" t="s">
        <v>675</v>
      </c>
      <c r="B259" s="115" t="s">
        <v>676</v>
      </c>
      <c r="C259" s="107">
        <v>0</v>
      </c>
      <c r="D259" s="107">
        <v>687310</v>
      </c>
      <c r="E259" s="107">
        <v>687310</v>
      </c>
      <c r="F259" s="107">
        <v>0</v>
      </c>
    </row>
    <row r="260" spans="1:6" x14ac:dyDescent="0.25">
      <c r="A260" s="115" t="s">
        <v>677</v>
      </c>
      <c r="B260" s="115" t="s">
        <v>676</v>
      </c>
      <c r="C260" s="107">
        <v>0</v>
      </c>
      <c r="D260" s="107">
        <v>687310</v>
      </c>
      <c r="E260" s="107">
        <v>687310</v>
      </c>
      <c r="F260" s="107">
        <v>0</v>
      </c>
    </row>
    <row r="261" spans="1:6" x14ac:dyDescent="0.25">
      <c r="A261" s="115" t="s">
        <v>678</v>
      </c>
      <c r="B261" s="115" t="s">
        <v>679</v>
      </c>
      <c r="C261" s="107">
        <v>0</v>
      </c>
      <c r="D261" s="107">
        <v>1230683</v>
      </c>
      <c r="E261" s="107">
        <v>1230683</v>
      </c>
      <c r="F261" s="107">
        <v>0</v>
      </c>
    </row>
    <row r="262" spans="1:6" x14ac:dyDescent="0.25">
      <c r="A262" s="115" t="s">
        <v>680</v>
      </c>
      <c r="B262" s="115" t="s">
        <v>679</v>
      </c>
      <c r="C262" s="107">
        <v>0</v>
      </c>
      <c r="D262" s="107">
        <v>1230683</v>
      </c>
      <c r="E262" s="107">
        <v>1230683</v>
      </c>
      <c r="F262" s="107">
        <v>0</v>
      </c>
    </row>
    <row r="263" spans="1:6" x14ac:dyDescent="0.25">
      <c r="A263" s="115" t="s">
        <v>681</v>
      </c>
      <c r="B263" s="115" t="s">
        <v>682</v>
      </c>
      <c r="C263" s="107">
        <v>0</v>
      </c>
      <c r="D263" s="107">
        <v>0</v>
      </c>
      <c r="E263" s="107">
        <v>0</v>
      </c>
      <c r="F263" s="107">
        <v>0</v>
      </c>
    </row>
    <row r="264" spans="1:6" x14ac:dyDescent="0.25">
      <c r="A264" s="115" t="s">
        <v>683</v>
      </c>
      <c r="B264" s="115" t="s">
        <v>682</v>
      </c>
      <c r="C264" s="107">
        <v>0</v>
      </c>
      <c r="D264" s="107">
        <v>0</v>
      </c>
      <c r="E264" s="107">
        <v>0</v>
      </c>
      <c r="F264" s="107">
        <v>0</v>
      </c>
    </row>
    <row r="265" spans="1:6" x14ac:dyDescent="0.25">
      <c r="A265" s="115" t="s">
        <v>684</v>
      </c>
      <c r="B265" s="115" t="s">
        <v>244</v>
      </c>
      <c r="C265" s="107">
        <v>3179096</v>
      </c>
      <c r="D265" s="107">
        <v>7079452</v>
      </c>
      <c r="E265" s="107">
        <v>6622608</v>
      </c>
      <c r="F265" s="107">
        <v>2722252</v>
      </c>
    </row>
    <row r="266" spans="1:6" x14ac:dyDescent="0.25">
      <c r="A266" s="115" t="s">
        <v>685</v>
      </c>
      <c r="B266" s="115" t="s">
        <v>244</v>
      </c>
      <c r="C266" s="107">
        <v>3179096</v>
      </c>
      <c r="D266" s="107">
        <v>7079452</v>
      </c>
      <c r="E266" s="107">
        <v>6622608</v>
      </c>
      <c r="F266" s="107">
        <v>2722252</v>
      </c>
    </row>
    <row r="267" spans="1:6" x14ac:dyDescent="0.25">
      <c r="A267" s="115" t="s">
        <v>686</v>
      </c>
      <c r="B267" s="115" t="s">
        <v>687</v>
      </c>
      <c r="C267" s="107">
        <v>13284867</v>
      </c>
      <c r="D267" s="107">
        <v>15097473</v>
      </c>
      <c r="E267" s="107">
        <v>14167784</v>
      </c>
      <c r="F267" s="107">
        <v>12355178</v>
      </c>
    </row>
    <row r="268" spans="1:6" x14ac:dyDescent="0.25">
      <c r="A268" s="115" t="s">
        <v>688</v>
      </c>
      <c r="B268" s="115" t="s">
        <v>689</v>
      </c>
      <c r="C268" s="107">
        <v>0</v>
      </c>
      <c r="D268" s="107">
        <v>0</v>
      </c>
      <c r="E268" s="107">
        <v>0</v>
      </c>
      <c r="F268" s="107">
        <v>0</v>
      </c>
    </row>
    <row r="269" spans="1:6" x14ac:dyDescent="0.25">
      <c r="A269" s="115" t="s">
        <v>690</v>
      </c>
      <c r="B269" s="115" t="s">
        <v>691</v>
      </c>
      <c r="C269" s="107">
        <v>0</v>
      </c>
      <c r="D269" s="107">
        <v>0</v>
      </c>
      <c r="E269" s="107">
        <v>0</v>
      </c>
      <c r="F269" s="107">
        <v>0</v>
      </c>
    </row>
    <row r="270" spans="1:6" x14ac:dyDescent="0.25">
      <c r="A270" s="115" t="s">
        <v>692</v>
      </c>
      <c r="B270" s="115" t="s">
        <v>246</v>
      </c>
      <c r="C270" s="107">
        <v>483</v>
      </c>
      <c r="D270" s="107">
        <v>0</v>
      </c>
      <c r="E270" s="107">
        <v>306717</v>
      </c>
      <c r="F270" s="107">
        <v>307200</v>
      </c>
    </row>
    <row r="271" spans="1:6" x14ac:dyDescent="0.25">
      <c r="A271" s="115" t="s">
        <v>693</v>
      </c>
      <c r="B271" s="115" t="s">
        <v>694</v>
      </c>
      <c r="C271" s="107">
        <v>483</v>
      </c>
      <c r="D271" s="107">
        <v>0</v>
      </c>
      <c r="E271" s="107">
        <v>306717</v>
      </c>
      <c r="F271" s="107">
        <v>307200</v>
      </c>
    </row>
    <row r="272" spans="1:6" x14ac:dyDescent="0.25">
      <c r="A272" s="115" t="s">
        <v>695</v>
      </c>
      <c r="B272" s="115" t="s">
        <v>691</v>
      </c>
      <c r="C272" s="107">
        <v>0</v>
      </c>
      <c r="D272" s="107">
        <v>0</v>
      </c>
      <c r="E272" s="107">
        <v>0</v>
      </c>
      <c r="F272" s="107">
        <v>0</v>
      </c>
    </row>
    <row r="273" spans="1:6" x14ac:dyDescent="0.25">
      <c r="A273" s="115" t="s">
        <v>696</v>
      </c>
      <c r="B273" s="115" t="s">
        <v>247</v>
      </c>
      <c r="C273" s="107">
        <v>832561</v>
      </c>
      <c r="D273" s="107">
        <v>688996</v>
      </c>
      <c r="E273" s="107">
        <v>615409</v>
      </c>
      <c r="F273" s="107">
        <v>758974</v>
      </c>
    </row>
    <row r="274" spans="1:6" x14ac:dyDescent="0.25">
      <c r="A274" s="115" t="s">
        <v>697</v>
      </c>
      <c r="B274" s="115" t="s">
        <v>694</v>
      </c>
      <c r="C274" s="107">
        <v>832561</v>
      </c>
      <c r="D274" s="107">
        <v>424996</v>
      </c>
      <c r="E274" s="107">
        <v>204409</v>
      </c>
      <c r="F274" s="107">
        <v>611974</v>
      </c>
    </row>
    <row r="275" spans="1:6" x14ac:dyDescent="0.25">
      <c r="A275" s="115" t="s">
        <v>698</v>
      </c>
      <c r="B275" s="115" t="s">
        <v>691</v>
      </c>
      <c r="C275" s="107">
        <v>0</v>
      </c>
      <c r="D275" s="107">
        <v>264000</v>
      </c>
      <c r="E275" s="107">
        <v>411000</v>
      </c>
      <c r="F275" s="107">
        <v>147000</v>
      </c>
    </row>
    <row r="276" spans="1:6" x14ac:dyDescent="0.25">
      <c r="A276" s="115" t="s">
        <v>699</v>
      </c>
      <c r="B276" s="115" t="s">
        <v>248</v>
      </c>
      <c r="C276" s="107">
        <v>1070</v>
      </c>
      <c r="D276" s="107">
        <v>0</v>
      </c>
      <c r="E276" s="107">
        <v>0</v>
      </c>
      <c r="F276" s="107">
        <v>1070</v>
      </c>
    </row>
    <row r="277" spans="1:6" x14ac:dyDescent="0.25">
      <c r="A277" s="115" t="s">
        <v>700</v>
      </c>
      <c r="B277" s="115" t="s">
        <v>694</v>
      </c>
      <c r="C277" s="107">
        <v>1070</v>
      </c>
      <c r="D277" s="107">
        <v>0</v>
      </c>
      <c r="E277" s="107">
        <v>0</v>
      </c>
      <c r="F277" s="107">
        <v>1070</v>
      </c>
    </row>
    <row r="278" spans="1:6" x14ac:dyDescent="0.25">
      <c r="A278" s="115" t="s">
        <v>701</v>
      </c>
      <c r="B278" s="115" t="s">
        <v>691</v>
      </c>
      <c r="C278" s="107">
        <v>0</v>
      </c>
      <c r="D278" s="107">
        <v>0</v>
      </c>
      <c r="E278" s="107">
        <v>0</v>
      </c>
      <c r="F278" s="107">
        <v>0</v>
      </c>
    </row>
    <row r="279" spans="1:6" x14ac:dyDescent="0.25">
      <c r="A279" s="115" t="s">
        <v>702</v>
      </c>
      <c r="B279" s="115" t="s">
        <v>249</v>
      </c>
      <c r="C279" s="107">
        <v>5618615</v>
      </c>
      <c r="D279" s="107">
        <v>11216000</v>
      </c>
      <c r="E279" s="107">
        <v>10654000</v>
      </c>
      <c r="F279" s="107">
        <v>5056615</v>
      </c>
    </row>
    <row r="280" spans="1:6" x14ac:dyDescent="0.25">
      <c r="A280" s="115" t="s">
        <v>703</v>
      </c>
      <c r="B280" s="115" t="s">
        <v>694</v>
      </c>
      <c r="C280" s="107">
        <v>5618615</v>
      </c>
      <c r="D280" s="107">
        <v>5608000</v>
      </c>
      <c r="E280" s="107">
        <v>5046000</v>
      </c>
      <c r="F280" s="107">
        <v>5056615</v>
      </c>
    </row>
    <row r="281" spans="1:6" x14ac:dyDescent="0.25">
      <c r="A281" s="115" t="s">
        <v>704</v>
      </c>
      <c r="B281" s="115" t="s">
        <v>691</v>
      </c>
      <c r="C281" s="107">
        <v>0</v>
      </c>
      <c r="D281" s="107">
        <v>5608000</v>
      </c>
      <c r="E281" s="107">
        <v>5608000</v>
      </c>
      <c r="F281" s="107">
        <v>0</v>
      </c>
    </row>
    <row r="282" spans="1:6" x14ac:dyDescent="0.25">
      <c r="A282" s="115" t="s">
        <v>705</v>
      </c>
      <c r="B282" s="115" t="s">
        <v>706</v>
      </c>
      <c r="C282" s="107">
        <v>2743689</v>
      </c>
      <c r="D282" s="107">
        <v>528000</v>
      </c>
      <c r="E282" s="107">
        <v>853883</v>
      </c>
      <c r="F282" s="107">
        <v>3069572</v>
      </c>
    </row>
    <row r="283" spans="1:6" x14ac:dyDescent="0.25">
      <c r="A283" s="115" t="s">
        <v>707</v>
      </c>
      <c r="B283" s="115" t="s">
        <v>708</v>
      </c>
      <c r="C283" s="107">
        <v>2743689</v>
      </c>
      <c r="D283" s="107">
        <v>264000</v>
      </c>
      <c r="E283" s="107">
        <v>300843</v>
      </c>
      <c r="F283" s="107">
        <v>2780532</v>
      </c>
    </row>
    <row r="284" spans="1:6" x14ac:dyDescent="0.25">
      <c r="A284" s="115" t="s">
        <v>709</v>
      </c>
      <c r="B284" s="115" t="s">
        <v>710</v>
      </c>
      <c r="C284" s="107">
        <v>0</v>
      </c>
      <c r="D284" s="107">
        <v>264000</v>
      </c>
      <c r="E284" s="107">
        <v>553040</v>
      </c>
      <c r="F284" s="107">
        <v>289040</v>
      </c>
    </row>
    <row r="285" spans="1:6" x14ac:dyDescent="0.25">
      <c r="A285" s="115" t="s">
        <v>711</v>
      </c>
      <c r="B285" s="115" t="s">
        <v>712</v>
      </c>
      <c r="C285" s="107">
        <v>1685</v>
      </c>
      <c r="D285" s="107">
        <v>0</v>
      </c>
      <c r="E285" s="107">
        <v>0</v>
      </c>
      <c r="F285" s="107">
        <v>1685</v>
      </c>
    </row>
    <row r="286" spans="1:6" x14ac:dyDescent="0.25">
      <c r="A286" s="115" t="s">
        <v>713</v>
      </c>
      <c r="B286" s="115" t="s">
        <v>694</v>
      </c>
      <c r="C286" s="107">
        <v>758</v>
      </c>
      <c r="D286" s="107">
        <v>0</v>
      </c>
      <c r="E286" s="107">
        <v>0</v>
      </c>
      <c r="F286" s="107">
        <v>758</v>
      </c>
    </row>
    <row r="287" spans="1:6" x14ac:dyDescent="0.25">
      <c r="A287" s="115" t="s">
        <v>714</v>
      </c>
      <c r="B287" s="115" t="s">
        <v>691</v>
      </c>
      <c r="C287" s="107">
        <v>927</v>
      </c>
      <c r="D287" s="107">
        <v>0</v>
      </c>
      <c r="E287" s="107">
        <v>0</v>
      </c>
      <c r="F287" s="107">
        <v>927</v>
      </c>
    </row>
    <row r="288" spans="1:6" x14ac:dyDescent="0.25">
      <c r="A288" s="115" t="s">
        <v>715</v>
      </c>
      <c r="B288" s="115" t="s">
        <v>716</v>
      </c>
      <c r="C288" s="107">
        <v>4086764</v>
      </c>
      <c r="D288" s="107">
        <v>2375437</v>
      </c>
      <c r="E288" s="107">
        <v>1737775</v>
      </c>
      <c r="F288" s="107">
        <v>3449102</v>
      </c>
    </row>
    <row r="289" spans="1:6" x14ac:dyDescent="0.25">
      <c r="A289" s="115" t="s">
        <v>717</v>
      </c>
      <c r="B289" s="115" t="s">
        <v>694</v>
      </c>
      <c r="C289" s="107">
        <v>4086764</v>
      </c>
      <c r="D289" s="107">
        <v>1073437</v>
      </c>
      <c r="E289" s="107">
        <v>1689575</v>
      </c>
      <c r="F289" s="107">
        <v>4702902</v>
      </c>
    </row>
    <row r="290" spans="1:6" x14ac:dyDescent="0.25">
      <c r="A290" s="115" t="s">
        <v>718</v>
      </c>
      <c r="B290" s="115" t="s">
        <v>691</v>
      </c>
      <c r="C290" s="107">
        <v>0</v>
      </c>
      <c r="D290" s="107">
        <v>1302000</v>
      </c>
      <c r="E290" s="107">
        <v>48200</v>
      </c>
      <c r="F290" s="107">
        <v>-1253800</v>
      </c>
    </row>
    <row r="291" spans="1:6" x14ac:dyDescent="0.25">
      <c r="A291" s="115" t="s">
        <v>719</v>
      </c>
      <c r="B291" s="115" t="s">
        <v>720</v>
      </c>
      <c r="C291" s="107">
        <v>0</v>
      </c>
      <c r="D291" s="107">
        <v>289040</v>
      </c>
      <c r="E291" s="107">
        <v>0</v>
      </c>
      <c r="F291" s="107">
        <v>-289040</v>
      </c>
    </row>
    <row r="292" spans="1:6" x14ac:dyDescent="0.25">
      <c r="A292" s="115" t="s">
        <v>721</v>
      </c>
      <c r="B292" s="115" t="s">
        <v>694</v>
      </c>
      <c r="C292" s="107">
        <v>0</v>
      </c>
      <c r="D292" s="107">
        <v>289040</v>
      </c>
      <c r="E292" s="107">
        <v>0</v>
      </c>
      <c r="F292" s="107">
        <v>-289040</v>
      </c>
    </row>
    <row r="293" spans="1:6" x14ac:dyDescent="0.25">
      <c r="A293" s="115" t="s">
        <v>722</v>
      </c>
      <c r="B293" s="115" t="s">
        <v>691</v>
      </c>
      <c r="C293" s="107">
        <v>0</v>
      </c>
      <c r="D293" s="107">
        <v>0</v>
      </c>
      <c r="E293" s="107">
        <v>0</v>
      </c>
      <c r="F293" s="107">
        <v>0</v>
      </c>
    </row>
    <row r="294" spans="1:6" x14ac:dyDescent="0.25">
      <c r="A294" s="115" t="s">
        <v>723</v>
      </c>
      <c r="B294" s="115" t="s">
        <v>724</v>
      </c>
      <c r="C294" s="107">
        <v>0</v>
      </c>
      <c r="D294" s="107">
        <v>0</v>
      </c>
      <c r="E294" s="107">
        <v>0</v>
      </c>
      <c r="F294" s="107">
        <v>0</v>
      </c>
    </row>
    <row r="295" spans="1:6" x14ac:dyDescent="0.25">
      <c r="A295" s="115" t="s">
        <v>725</v>
      </c>
      <c r="B295" s="115" t="s">
        <v>694</v>
      </c>
      <c r="C295" s="107">
        <v>0</v>
      </c>
      <c r="D295" s="107">
        <v>0</v>
      </c>
      <c r="E295" s="107">
        <v>0</v>
      </c>
      <c r="F295" s="107">
        <v>0</v>
      </c>
    </row>
    <row r="296" spans="1:6" x14ac:dyDescent="0.25">
      <c r="A296" s="115" t="s">
        <v>726</v>
      </c>
      <c r="B296" s="115" t="s">
        <v>691</v>
      </c>
      <c r="C296" s="107">
        <v>0</v>
      </c>
      <c r="D296" s="107">
        <v>0</v>
      </c>
      <c r="E296" s="107">
        <v>0</v>
      </c>
      <c r="F296" s="107">
        <v>0</v>
      </c>
    </row>
    <row r="297" spans="1:6" x14ac:dyDescent="0.25">
      <c r="A297" s="115" t="s">
        <v>727</v>
      </c>
      <c r="B297" s="115" t="s">
        <v>728</v>
      </c>
      <c r="C297" s="107">
        <v>0</v>
      </c>
      <c r="D297" s="107">
        <v>26953867</v>
      </c>
      <c r="E297" s="107">
        <v>26953867</v>
      </c>
      <c r="F297" s="107">
        <v>0</v>
      </c>
    </row>
    <row r="298" spans="1:6" x14ac:dyDescent="0.25">
      <c r="A298" s="115" t="s">
        <v>729</v>
      </c>
      <c r="B298" s="115" t="s">
        <v>730</v>
      </c>
      <c r="C298" s="107">
        <v>0</v>
      </c>
      <c r="D298" s="107">
        <v>26876867</v>
      </c>
      <c r="E298" s="107">
        <v>26876867</v>
      </c>
      <c r="F298" s="107">
        <v>0</v>
      </c>
    </row>
    <row r="299" spans="1:6" x14ac:dyDescent="0.25">
      <c r="A299" s="115" t="s">
        <v>731</v>
      </c>
      <c r="B299" s="115" t="s">
        <v>730</v>
      </c>
      <c r="C299" s="107">
        <v>0</v>
      </c>
      <c r="D299" s="107">
        <v>26876867</v>
      </c>
      <c r="E299" s="107">
        <v>26876867</v>
      </c>
      <c r="F299" s="107">
        <v>0</v>
      </c>
    </row>
    <row r="300" spans="1:6" x14ac:dyDescent="0.25">
      <c r="A300" s="115" t="s">
        <v>1200</v>
      </c>
      <c r="B300" s="115" t="s">
        <v>1201</v>
      </c>
      <c r="C300" s="107">
        <v>0</v>
      </c>
      <c r="D300" s="107">
        <v>0</v>
      </c>
      <c r="E300" s="107">
        <v>0</v>
      </c>
      <c r="F300" s="107">
        <v>0</v>
      </c>
    </row>
    <row r="301" spans="1:6" x14ac:dyDescent="0.25">
      <c r="A301" s="115" t="s">
        <v>1202</v>
      </c>
      <c r="B301" s="115" t="s">
        <v>1201</v>
      </c>
      <c r="C301" s="107">
        <v>0</v>
      </c>
      <c r="D301" s="107">
        <v>0</v>
      </c>
      <c r="E301" s="107">
        <v>0</v>
      </c>
      <c r="F301" s="107">
        <v>0</v>
      </c>
    </row>
    <row r="302" spans="1:6" x14ac:dyDescent="0.25">
      <c r="A302" s="115" t="s">
        <v>732</v>
      </c>
      <c r="B302" s="115" t="s">
        <v>733</v>
      </c>
      <c r="C302" s="107">
        <v>0</v>
      </c>
      <c r="D302" s="107">
        <v>0</v>
      </c>
      <c r="E302" s="107">
        <v>0</v>
      </c>
      <c r="F302" s="107">
        <v>0</v>
      </c>
    </row>
    <row r="303" spans="1:6" x14ac:dyDescent="0.25">
      <c r="A303" s="115" t="s">
        <v>734</v>
      </c>
      <c r="B303" s="115" t="s">
        <v>733</v>
      </c>
      <c r="C303" s="107">
        <v>0</v>
      </c>
      <c r="D303" s="107">
        <v>0</v>
      </c>
      <c r="E303" s="107">
        <v>0</v>
      </c>
      <c r="F303" s="107">
        <v>0</v>
      </c>
    </row>
    <row r="304" spans="1:6" x14ac:dyDescent="0.25">
      <c r="A304" s="115" t="s">
        <v>735</v>
      </c>
      <c r="B304" s="115" t="s">
        <v>736</v>
      </c>
      <c r="C304" s="107">
        <v>0</v>
      </c>
      <c r="D304" s="107">
        <v>77000</v>
      </c>
      <c r="E304" s="107">
        <v>77000</v>
      </c>
      <c r="F304" s="107">
        <v>0</v>
      </c>
    </row>
    <row r="305" spans="1:6" x14ac:dyDescent="0.25">
      <c r="A305" s="115" t="s">
        <v>737</v>
      </c>
      <c r="B305" s="115" t="s">
        <v>736</v>
      </c>
      <c r="C305" s="107">
        <v>0</v>
      </c>
      <c r="D305" s="107">
        <v>77000</v>
      </c>
      <c r="E305" s="107">
        <v>77000</v>
      </c>
      <c r="F305" s="107">
        <v>0</v>
      </c>
    </row>
    <row r="306" spans="1:6" x14ac:dyDescent="0.25">
      <c r="A306" s="115" t="s">
        <v>738</v>
      </c>
      <c r="B306" s="115" t="s">
        <v>739</v>
      </c>
      <c r="C306" s="107">
        <v>0</v>
      </c>
      <c r="D306" s="107">
        <v>0</v>
      </c>
      <c r="E306" s="107">
        <v>0</v>
      </c>
      <c r="F306" s="107">
        <v>0</v>
      </c>
    </row>
    <row r="307" spans="1:6" x14ac:dyDescent="0.25">
      <c r="A307" s="115" t="s">
        <v>740</v>
      </c>
      <c r="B307" s="115" t="s">
        <v>739</v>
      </c>
      <c r="C307" s="107">
        <v>0</v>
      </c>
      <c r="D307" s="107">
        <v>0</v>
      </c>
      <c r="E307" s="107">
        <v>0</v>
      </c>
      <c r="F307" s="107">
        <v>0</v>
      </c>
    </row>
    <row r="308" spans="1:6" x14ac:dyDescent="0.25">
      <c r="A308" s="115" t="s">
        <v>741</v>
      </c>
      <c r="B308" s="115" t="s">
        <v>742</v>
      </c>
      <c r="C308" s="107">
        <v>0</v>
      </c>
      <c r="D308" s="107">
        <v>0</v>
      </c>
      <c r="E308" s="107">
        <v>0</v>
      </c>
      <c r="F308" s="107">
        <v>0</v>
      </c>
    </row>
    <row r="309" spans="1:6" x14ac:dyDescent="0.25">
      <c r="A309" s="115" t="s">
        <v>743</v>
      </c>
      <c r="B309" s="115" t="s">
        <v>742</v>
      </c>
      <c r="C309" s="107">
        <v>0</v>
      </c>
      <c r="D309" s="107">
        <v>0</v>
      </c>
      <c r="E309" s="107">
        <v>0</v>
      </c>
      <c r="F309" s="107">
        <v>0</v>
      </c>
    </row>
    <row r="310" spans="1:6" x14ac:dyDescent="0.25">
      <c r="A310" s="115" t="s">
        <v>1109</v>
      </c>
      <c r="B310" s="115" t="s">
        <v>1110</v>
      </c>
      <c r="C310" s="107">
        <v>15943259.060000001</v>
      </c>
      <c r="D310" s="107">
        <v>14974765.039999999</v>
      </c>
      <c r="E310" s="107">
        <v>17719304.129999999</v>
      </c>
      <c r="F310" s="107">
        <v>18687798.149999999</v>
      </c>
    </row>
    <row r="311" spans="1:6" x14ac:dyDescent="0.25">
      <c r="A311" s="115" t="s">
        <v>1111</v>
      </c>
      <c r="B311" s="115" t="s">
        <v>41</v>
      </c>
      <c r="C311" s="107">
        <v>15943259.060000001</v>
      </c>
      <c r="D311" s="107">
        <v>14974765.039999999</v>
      </c>
      <c r="E311" s="107">
        <v>2744539.09</v>
      </c>
      <c r="F311" s="107">
        <v>3713033.11</v>
      </c>
    </row>
    <row r="312" spans="1:6" x14ac:dyDescent="0.25">
      <c r="A312" s="115" t="s">
        <v>1112</v>
      </c>
      <c r="B312" s="115" t="s">
        <v>41</v>
      </c>
      <c r="C312" s="107">
        <v>15943259.060000001</v>
      </c>
      <c r="D312" s="107">
        <v>14974765.039999999</v>
      </c>
      <c r="E312" s="107">
        <v>2744539.09</v>
      </c>
      <c r="F312" s="107">
        <v>3713033.11</v>
      </c>
    </row>
    <row r="313" spans="1:6" x14ac:dyDescent="0.25">
      <c r="A313" s="115" t="s">
        <v>1113</v>
      </c>
      <c r="B313" s="115" t="s">
        <v>1114</v>
      </c>
      <c r="C313" s="107">
        <v>0</v>
      </c>
      <c r="D313" s="107">
        <v>0</v>
      </c>
      <c r="E313" s="107">
        <v>0</v>
      </c>
      <c r="F313" s="107">
        <v>0</v>
      </c>
    </row>
    <row r="314" spans="1:6" x14ac:dyDescent="0.25">
      <c r="A314" s="115" t="s">
        <v>1115</v>
      </c>
      <c r="B314" s="115" t="s">
        <v>1114</v>
      </c>
      <c r="C314" s="107">
        <v>0</v>
      </c>
      <c r="D314" s="107">
        <v>0</v>
      </c>
      <c r="E314" s="107">
        <v>0</v>
      </c>
      <c r="F314" s="107">
        <v>0</v>
      </c>
    </row>
    <row r="315" spans="1:6" x14ac:dyDescent="0.25">
      <c r="A315" s="115" t="s">
        <v>1135</v>
      </c>
      <c r="B315" s="115" t="s">
        <v>1136</v>
      </c>
      <c r="C315" s="107">
        <v>0</v>
      </c>
      <c r="D315" s="107">
        <v>0</v>
      </c>
      <c r="E315" s="107">
        <v>14974765.039999999</v>
      </c>
      <c r="F315" s="107">
        <v>14974765.039999999</v>
      </c>
    </row>
    <row r="316" spans="1:6" x14ac:dyDescent="0.25">
      <c r="A316" s="115" t="s">
        <v>1137</v>
      </c>
      <c r="B316" s="115" t="s">
        <v>1136</v>
      </c>
      <c r="C316" s="107">
        <v>0</v>
      </c>
      <c r="D316" s="107">
        <v>0</v>
      </c>
      <c r="E316" s="107">
        <v>14974765.039999999</v>
      </c>
      <c r="F316" s="107">
        <v>14974765.039999999</v>
      </c>
    </row>
    <row r="317" spans="1:6" x14ac:dyDescent="0.25">
      <c r="A317" s="115" t="s">
        <v>744</v>
      </c>
      <c r="B317" s="115" t="s">
        <v>745</v>
      </c>
      <c r="C317" s="107">
        <v>0</v>
      </c>
      <c r="D317" s="107">
        <v>0</v>
      </c>
      <c r="E317" s="107">
        <v>0</v>
      </c>
      <c r="F317" s="107">
        <v>0</v>
      </c>
    </row>
    <row r="318" spans="1:6" x14ac:dyDescent="0.25">
      <c r="A318" s="115" t="s">
        <v>746</v>
      </c>
      <c r="B318" s="115" t="s">
        <v>747</v>
      </c>
      <c r="C318" s="107">
        <v>0</v>
      </c>
      <c r="D318" s="107">
        <v>0</v>
      </c>
      <c r="E318" s="107">
        <v>0</v>
      </c>
      <c r="F318" s="107">
        <v>0</v>
      </c>
    </row>
    <row r="319" spans="1:6" x14ac:dyDescent="0.25">
      <c r="A319" s="115" t="s">
        <v>748</v>
      </c>
      <c r="B319" s="115" t="s">
        <v>747</v>
      </c>
      <c r="C319" s="107">
        <v>0</v>
      </c>
      <c r="D319" s="107">
        <v>0</v>
      </c>
      <c r="E319" s="107">
        <v>0</v>
      </c>
      <c r="F319" s="107">
        <v>0</v>
      </c>
    </row>
    <row r="320" spans="1:6" x14ac:dyDescent="0.25">
      <c r="A320" s="115" t="s">
        <v>749</v>
      </c>
      <c r="B320" s="115" t="s">
        <v>750</v>
      </c>
      <c r="C320" s="107">
        <v>0</v>
      </c>
      <c r="D320" s="107">
        <v>0</v>
      </c>
      <c r="E320" s="107">
        <v>0</v>
      </c>
      <c r="F320" s="107">
        <v>0</v>
      </c>
    </row>
    <row r="321" spans="1:6" x14ac:dyDescent="0.25">
      <c r="A321" s="115" t="s">
        <v>751</v>
      </c>
      <c r="B321" s="115" t="s">
        <v>752</v>
      </c>
      <c r="C321" s="107">
        <v>0</v>
      </c>
      <c r="D321" s="107">
        <v>0</v>
      </c>
      <c r="E321" s="107">
        <v>0</v>
      </c>
      <c r="F321" s="107">
        <v>0</v>
      </c>
    </row>
    <row r="322" spans="1:6" x14ac:dyDescent="0.25">
      <c r="A322" s="115" t="s">
        <v>753</v>
      </c>
      <c r="B322" s="115" t="s">
        <v>754</v>
      </c>
      <c r="C322" s="107">
        <v>2194665.86</v>
      </c>
      <c r="D322" s="107">
        <v>62276874.149999999</v>
      </c>
      <c r="E322" s="107">
        <v>62169449.409999996</v>
      </c>
      <c r="F322" s="107">
        <v>2087241.12</v>
      </c>
    </row>
    <row r="323" spans="1:6" x14ac:dyDescent="0.25">
      <c r="A323" s="115" t="s">
        <v>755</v>
      </c>
      <c r="B323" s="115" t="s">
        <v>598</v>
      </c>
      <c r="C323" s="107">
        <v>0</v>
      </c>
      <c r="D323" s="107">
        <v>0</v>
      </c>
      <c r="E323" s="107">
        <v>0</v>
      </c>
      <c r="F323" s="107">
        <v>0</v>
      </c>
    </row>
    <row r="324" spans="1:6" x14ac:dyDescent="0.25">
      <c r="A324" s="115" t="s">
        <v>756</v>
      </c>
      <c r="B324" s="115" t="s">
        <v>598</v>
      </c>
      <c r="C324" s="107">
        <v>0</v>
      </c>
      <c r="D324" s="107">
        <v>0</v>
      </c>
      <c r="E324" s="107">
        <v>0</v>
      </c>
      <c r="F324" s="107">
        <v>0</v>
      </c>
    </row>
    <row r="325" spans="1:6" x14ac:dyDescent="0.25">
      <c r="A325" s="115" t="s">
        <v>1138</v>
      </c>
      <c r="B325" s="115" t="s">
        <v>1139</v>
      </c>
      <c r="C325" s="107">
        <v>0</v>
      </c>
      <c r="D325" s="107">
        <v>0</v>
      </c>
      <c r="E325" s="107">
        <f>+'2023'!B5140</f>
        <v>0</v>
      </c>
      <c r="F325" s="107">
        <v>0</v>
      </c>
    </row>
    <row r="326" spans="1:6" x14ac:dyDescent="0.25">
      <c r="A326" s="115" t="s">
        <v>1140</v>
      </c>
      <c r="B326" s="115" t="s">
        <v>1139</v>
      </c>
      <c r="C326" s="107">
        <v>0</v>
      </c>
      <c r="D326" s="107">
        <v>0</v>
      </c>
      <c r="E326" s="107">
        <v>0</v>
      </c>
      <c r="F326" s="107">
        <v>0</v>
      </c>
    </row>
    <row r="327" spans="1:6" x14ac:dyDescent="0.25">
      <c r="A327" s="115" t="s">
        <v>757</v>
      </c>
      <c r="B327" s="115" t="s">
        <v>758</v>
      </c>
      <c r="C327" s="107">
        <v>2007850</v>
      </c>
      <c r="D327" s="107">
        <v>0</v>
      </c>
      <c r="E327" s="107">
        <v>0</v>
      </c>
      <c r="F327" s="107">
        <v>2007850</v>
      </c>
    </row>
    <row r="328" spans="1:6" x14ac:dyDescent="0.25">
      <c r="A328" s="115" t="s">
        <v>759</v>
      </c>
      <c r="B328" s="115" t="s">
        <v>758</v>
      </c>
      <c r="C328" s="107">
        <v>2007850</v>
      </c>
      <c r="D328" s="107">
        <v>0</v>
      </c>
      <c r="E328" s="107">
        <v>0</v>
      </c>
      <c r="F328" s="107">
        <v>2007850</v>
      </c>
    </row>
    <row r="329" spans="1:6" x14ac:dyDescent="0.25">
      <c r="A329" s="115" t="s">
        <v>760</v>
      </c>
      <c r="B329" s="115" t="s">
        <v>366</v>
      </c>
      <c r="C329" s="107">
        <v>0</v>
      </c>
      <c r="D329" s="107">
        <v>0</v>
      </c>
      <c r="E329" s="107">
        <v>0</v>
      </c>
      <c r="F329" s="107">
        <v>0</v>
      </c>
    </row>
    <row r="330" spans="1:6" x14ac:dyDescent="0.25">
      <c r="A330" s="115" t="s">
        <v>761</v>
      </c>
      <c r="B330" s="115" t="s">
        <v>366</v>
      </c>
      <c r="C330" s="107">
        <v>0</v>
      </c>
      <c r="D330" s="107">
        <v>0</v>
      </c>
      <c r="E330" s="107">
        <v>0</v>
      </c>
      <c r="F330" s="107">
        <v>0</v>
      </c>
    </row>
    <row r="331" spans="1:6" x14ac:dyDescent="0.25">
      <c r="A331" s="115" t="s">
        <v>762</v>
      </c>
      <c r="B331" s="115" t="s">
        <v>763</v>
      </c>
      <c r="C331" s="107">
        <v>79400</v>
      </c>
      <c r="D331" s="107">
        <v>11869500</v>
      </c>
      <c r="E331" s="107">
        <v>11869500</v>
      </c>
      <c r="F331" s="107">
        <v>79400</v>
      </c>
    </row>
    <row r="332" spans="1:6" x14ac:dyDescent="0.25">
      <c r="A332" s="115" t="s">
        <v>764</v>
      </c>
      <c r="B332" s="115" t="s">
        <v>765</v>
      </c>
      <c r="C332" s="107">
        <v>47600</v>
      </c>
      <c r="D332" s="107">
        <v>7120900</v>
      </c>
      <c r="E332" s="107">
        <v>7120900</v>
      </c>
      <c r="F332" s="107">
        <v>47600</v>
      </c>
    </row>
    <row r="333" spans="1:6" x14ac:dyDescent="0.25">
      <c r="A333" s="115" t="s">
        <v>766</v>
      </c>
      <c r="B333" s="115" t="s">
        <v>767</v>
      </c>
      <c r="C333" s="107">
        <v>31800</v>
      </c>
      <c r="D333" s="107">
        <v>4748600</v>
      </c>
      <c r="E333" s="107">
        <v>4748600</v>
      </c>
      <c r="F333" s="107">
        <v>31800</v>
      </c>
    </row>
    <row r="334" spans="1:6" x14ac:dyDescent="0.25">
      <c r="A334" s="115" t="s">
        <v>768</v>
      </c>
      <c r="B334" s="115" t="s">
        <v>306</v>
      </c>
      <c r="C334" s="107">
        <v>0</v>
      </c>
      <c r="D334" s="107">
        <v>5054050</v>
      </c>
      <c r="E334" s="107">
        <v>5054050</v>
      </c>
      <c r="F334" s="107">
        <v>0</v>
      </c>
    </row>
    <row r="335" spans="1:6" x14ac:dyDescent="0.25">
      <c r="A335" s="115" t="s">
        <v>769</v>
      </c>
      <c r="B335" s="115" t="s">
        <v>306</v>
      </c>
      <c r="C335" s="107">
        <v>0</v>
      </c>
      <c r="D335" s="107">
        <v>5054050</v>
      </c>
      <c r="E335" s="107">
        <v>5054050</v>
      </c>
      <c r="F335" s="107">
        <v>0</v>
      </c>
    </row>
    <row r="336" spans="1:6" x14ac:dyDescent="0.25">
      <c r="A336" s="115" t="s">
        <v>770</v>
      </c>
      <c r="B336" s="115" t="s">
        <v>392</v>
      </c>
      <c r="C336" s="107">
        <v>0</v>
      </c>
      <c r="D336" s="107">
        <v>0</v>
      </c>
      <c r="E336" s="107">
        <v>0</v>
      </c>
      <c r="F336" s="107">
        <v>0</v>
      </c>
    </row>
    <row r="337" spans="1:6" x14ac:dyDescent="0.25">
      <c r="A337" s="115" t="s">
        <v>771</v>
      </c>
      <c r="B337" s="115" t="s">
        <v>392</v>
      </c>
      <c r="C337" s="107">
        <v>0</v>
      </c>
      <c r="D337" s="107">
        <v>0</v>
      </c>
      <c r="E337" s="107">
        <v>0</v>
      </c>
      <c r="F337" s="107">
        <v>0</v>
      </c>
    </row>
    <row r="338" spans="1:6" x14ac:dyDescent="0.25">
      <c r="A338" s="115" t="s">
        <v>772</v>
      </c>
      <c r="B338" s="115" t="s">
        <v>246</v>
      </c>
      <c r="C338" s="107">
        <v>0</v>
      </c>
      <c r="D338" s="107">
        <v>0</v>
      </c>
      <c r="E338" s="107">
        <v>0</v>
      </c>
      <c r="F338" s="107">
        <v>0</v>
      </c>
    </row>
    <row r="339" spans="1:6" x14ac:dyDescent="0.25">
      <c r="A339" s="115" t="s">
        <v>773</v>
      </c>
      <c r="B339" s="115" t="s">
        <v>246</v>
      </c>
      <c r="C339" s="107">
        <v>0</v>
      </c>
      <c r="D339" s="107">
        <v>0</v>
      </c>
      <c r="E339" s="107">
        <v>0</v>
      </c>
      <c r="F339" s="107">
        <v>0</v>
      </c>
    </row>
    <row r="340" spans="1:6" x14ac:dyDescent="0.25">
      <c r="A340" s="115" t="s">
        <v>774</v>
      </c>
      <c r="B340" s="115" t="s">
        <v>247</v>
      </c>
      <c r="C340" s="107">
        <v>107415.86</v>
      </c>
      <c r="D340" s="107">
        <v>45353324.149999999</v>
      </c>
      <c r="E340" s="107">
        <v>45245899.409999996</v>
      </c>
      <c r="F340" s="107">
        <v>-8.8800000000000008</v>
      </c>
    </row>
    <row r="341" spans="1:6" x14ac:dyDescent="0.25">
      <c r="A341" s="115" t="s">
        <v>775</v>
      </c>
      <c r="B341" s="115" t="s">
        <v>247</v>
      </c>
      <c r="C341" s="107">
        <v>107415.86</v>
      </c>
      <c r="D341" s="107">
        <v>45353324.149999999</v>
      </c>
      <c r="E341" s="107">
        <v>45245899.409999996</v>
      </c>
      <c r="F341" s="107">
        <v>-8.8800000000000008</v>
      </c>
    </row>
    <row r="342" spans="1:6" x14ac:dyDescent="0.25">
      <c r="A342" s="115" t="s">
        <v>776</v>
      </c>
      <c r="B342" s="115" t="s">
        <v>777</v>
      </c>
      <c r="C342" s="107">
        <v>0</v>
      </c>
      <c r="D342" s="107">
        <v>0</v>
      </c>
      <c r="E342" s="107">
        <v>0</v>
      </c>
      <c r="F342" s="107">
        <v>0</v>
      </c>
    </row>
    <row r="343" spans="1:6" x14ac:dyDescent="0.25">
      <c r="A343" s="115" t="s">
        <v>778</v>
      </c>
      <c r="B343" s="115" t="s">
        <v>777</v>
      </c>
      <c r="C343" s="107">
        <v>0</v>
      </c>
      <c r="D343" s="107">
        <v>0</v>
      </c>
      <c r="E343" s="107">
        <v>0</v>
      </c>
      <c r="F343" s="107">
        <v>0</v>
      </c>
    </row>
    <row r="344" spans="1:6" x14ac:dyDescent="0.25">
      <c r="A344" s="115" t="s">
        <v>779</v>
      </c>
      <c r="B344" s="115" t="s">
        <v>40</v>
      </c>
      <c r="C344" s="107">
        <v>0</v>
      </c>
      <c r="D344" s="107">
        <v>0</v>
      </c>
      <c r="E344" s="107">
        <v>0</v>
      </c>
      <c r="F344" s="107">
        <v>0</v>
      </c>
    </row>
    <row r="345" spans="1:6" x14ac:dyDescent="0.25">
      <c r="A345" s="115" t="s">
        <v>780</v>
      </c>
      <c r="B345" s="115" t="s">
        <v>40</v>
      </c>
      <c r="C345" s="107">
        <v>0</v>
      </c>
      <c r="D345" s="107">
        <v>0</v>
      </c>
      <c r="E345" s="107">
        <v>0</v>
      </c>
      <c r="F345" s="107">
        <v>0</v>
      </c>
    </row>
    <row r="346" spans="1:6" x14ac:dyDescent="0.25">
      <c r="A346" s="115" t="s">
        <v>781</v>
      </c>
      <c r="B346" s="115" t="s">
        <v>256</v>
      </c>
      <c r="C346" s="107">
        <v>438297317.91000003</v>
      </c>
      <c r="D346" s="107">
        <v>327769549</v>
      </c>
      <c r="E346" s="107">
        <v>370587487</v>
      </c>
      <c r="F346" s="107">
        <v>481115255.91000003</v>
      </c>
    </row>
    <row r="347" spans="1:6" x14ac:dyDescent="0.25">
      <c r="A347" s="115" t="s">
        <v>782</v>
      </c>
      <c r="B347" s="115" t="s">
        <v>783</v>
      </c>
      <c r="C347" s="107">
        <v>438297317.91000003</v>
      </c>
      <c r="D347" s="107">
        <v>327769549</v>
      </c>
      <c r="E347" s="107">
        <v>370587487</v>
      </c>
      <c r="F347" s="107">
        <v>481115255.91000003</v>
      </c>
    </row>
    <row r="348" spans="1:6" x14ac:dyDescent="0.25">
      <c r="A348" s="115" t="s">
        <v>784</v>
      </c>
      <c r="B348" s="115" t="s">
        <v>785</v>
      </c>
      <c r="C348" s="107">
        <v>0</v>
      </c>
      <c r="D348" s="107">
        <v>184387405.80000001</v>
      </c>
      <c r="E348" s="107">
        <v>184387405.80000001</v>
      </c>
      <c r="F348" s="107">
        <v>0</v>
      </c>
    </row>
    <row r="349" spans="1:6" x14ac:dyDescent="0.25">
      <c r="A349" s="115" t="s">
        <v>786</v>
      </c>
      <c r="B349" s="115" t="s">
        <v>785</v>
      </c>
      <c r="C349" s="107">
        <v>0</v>
      </c>
      <c r="D349" s="107">
        <v>184387405.80000001</v>
      </c>
      <c r="E349" s="107">
        <v>184387405.80000001</v>
      </c>
      <c r="F349" s="107">
        <v>0</v>
      </c>
    </row>
    <row r="350" spans="1:6" x14ac:dyDescent="0.25">
      <c r="A350" s="115" t="s">
        <v>787</v>
      </c>
      <c r="B350" s="115" t="s">
        <v>297</v>
      </c>
      <c r="C350" s="107">
        <v>0</v>
      </c>
      <c r="D350" s="107">
        <v>20770911</v>
      </c>
      <c r="E350" s="107">
        <v>20770911</v>
      </c>
      <c r="F350" s="107">
        <v>0</v>
      </c>
    </row>
    <row r="351" spans="1:6" x14ac:dyDescent="0.25">
      <c r="A351" s="115" t="s">
        <v>788</v>
      </c>
      <c r="B351" s="115" t="s">
        <v>297</v>
      </c>
      <c r="C351" s="107">
        <v>0</v>
      </c>
      <c r="D351" s="107">
        <v>20770911</v>
      </c>
      <c r="E351" s="107">
        <v>20770911</v>
      </c>
      <c r="F351" s="107">
        <v>0</v>
      </c>
    </row>
    <row r="352" spans="1:6" x14ac:dyDescent="0.25">
      <c r="A352" s="115" t="s">
        <v>789</v>
      </c>
      <c r="B352" s="115" t="s">
        <v>258</v>
      </c>
      <c r="C352" s="107">
        <v>114061776.47</v>
      </c>
      <c r="D352" s="107">
        <v>14192673</v>
      </c>
      <c r="E352" s="107">
        <v>14904587</v>
      </c>
      <c r="F352" s="107">
        <v>114773690.47</v>
      </c>
    </row>
    <row r="353" spans="1:6" x14ac:dyDescent="0.25">
      <c r="A353" s="115" t="s">
        <v>790</v>
      </c>
      <c r="B353" s="115" t="s">
        <v>258</v>
      </c>
      <c r="C353" s="107">
        <v>114061776.47</v>
      </c>
      <c r="D353" s="107">
        <v>14192673</v>
      </c>
      <c r="E353" s="107">
        <v>14904587</v>
      </c>
      <c r="F353" s="107">
        <v>114773690.47</v>
      </c>
    </row>
    <row r="354" spans="1:6" x14ac:dyDescent="0.25">
      <c r="A354" s="115" t="s">
        <v>791</v>
      </c>
      <c r="B354" s="115" t="s">
        <v>298</v>
      </c>
      <c r="C354" s="107">
        <v>56881021.810000002</v>
      </c>
      <c r="D354" s="107">
        <v>9803054</v>
      </c>
      <c r="E354" s="107">
        <v>10187286</v>
      </c>
      <c r="F354" s="107">
        <v>57265253.810000002</v>
      </c>
    </row>
    <row r="355" spans="1:6" x14ac:dyDescent="0.25">
      <c r="A355" s="115" t="s">
        <v>792</v>
      </c>
      <c r="B355" s="115" t="s">
        <v>298</v>
      </c>
      <c r="C355" s="107">
        <v>56881021.810000002</v>
      </c>
      <c r="D355" s="107">
        <v>9803054</v>
      </c>
      <c r="E355" s="107">
        <v>10187286</v>
      </c>
      <c r="F355" s="107">
        <v>57265253.810000002</v>
      </c>
    </row>
    <row r="356" spans="1:6" x14ac:dyDescent="0.25">
      <c r="A356" s="115" t="s">
        <v>793</v>
      </c>
      <c r="B356" s="115" t="s">
        <v>300</v>
      </c>
      <c r="C356" s="107">
        <v>186671519.63</v>
      </c>
      <c r="D356" s="107">
        <v>3078985</v>
      </c>
      <c r="E356" s="107">
        <v>20748735</v>
      </c>
      <c r="F356" s="107">
        <v>204341269.63</v>
      </c>
    </row>
    <row r="357" spans="1:6" x14ac:dyDescent="0.25">
      <c r="A357" s="115" t="s">
        <v>794</v>
      </c>
      <c r="B357" s="115" t="s">
        <v>300</v>
      </c>
      <c r="C357" s="107">
        <v>186671519.63</v>
      </c>
      <c r="D357" s="107">
        <v>3078985</v>
      </c>
      <c r="E357" s="107">
        <v>20748735</v>
      </c>
      <c r="F357" s="107">
        <v>204341269.63</v>
      </c>
    </row>
    <row r="358" spans="1:6" x14ac:dyDescent="0.25">
      <c r="A358" s="115" t="s">
        <v>795</v>
      </c>
      <c r="B358" s="115" t="s">
        <v>299</v>
      </c>
      <c r="C358" s="107">
        <v>79164637</v>
      </c>
      <c r="D358" s="107">
        <v>2022775</v>
      </c>
      <c r="E358" s="107">
        <v>21827089</v>
      </c>
      <c r="F358" s="107">
        <v>98968951</v>
      </c>
    </row>
    <row r="359" spans="1:6" x14ac:dyDescent="0.25">
      <c r="A359" s="115" t="s">
        <v>796</v>
      </c>
      <c r="B359" s="115" t="s">
        <v>299</v>
      </c>
      <c r="C359" s="107">
        <v>79164637</v>
      </c>
      <c r="D359" s="107">
        <v>2022775</v>
      </c>
      <c r="E359" s="107">
        <v>21827089</v>
      </c>
      <c r="F359" s="107">
        <v>98968951</v>
      </c>
    </row>
    <row r="360" spans="1:6" x14ac:dyDescent="0.25">
      <c r="A360" s="115" t="s">
        <v>797</v>
      </c>
      <c r="B360" s="115" t="s">
        <v>234</v>
      </c>
      <c r="C360" s="107">
        <v>0</v>
      </c>
      <c r="D360" s="107">
        <v>0</v>
      </c>
      <c r="E360" s="107">
        <v>0</v>
      </c>
      <c r="F360" s="107">
        <v>0</v>
      </c>
    </row>
    <row r="361" spans="1:6" x14ac:dyDescent="0.25">
      <c r="A361" s="115" t="s">
        <v>798</v>
      </c>
      <c r="B361" s="115" t="s">
        <v>234</v>
      </c>
      <c r="C361" s="107">
        <v>0</v>
      </c>
      <c r="D361" s="107">
        <v>0</v>
      </c>
      <c r="E361" s="107">
        <v>0</v>
      </c>
      <c r="F361" s="107">
        <v>0</v>
      </c>
    </row>
    <row r="362" spans="1:6" x14ac:dyDescent="0.25">
      <c r="A362" s="115" t="s">
        <v>799</v>
      </c>
      <c r="B362" s="115" t="s">
        <v>800</v>
      </c>
      <c r="C362" s="107">
        <v>849437</v>
      </c>
      <c r="D362" s="107">
        <v>4480034</v>
      </c>
      <c r="E362" s="107">
        <v>7977524</v>
      </c>
      <c r="F362" s="107">
        <v>4346927</v>
      </c>
    </row>
    <row r="363" spans="1:6" x14ac:dyDescent="0.25">
      <c r="A363" s="115" t="s">
        <v>801</v>
      </c>
      <c r="B363" s="115" t="s">
        <v>800</v>
      </c>
      <c r="C363" s="107">
        <v>-849437</v>
      </c>
      <c r="D363" s="107">
        <v>3268889</v>
      </c>
      <c r="E363" s="107">
        <v>6706187</v>
      </c>
      <c r="F363" s="107">
        <v>2587861</v>
      </c>
    </row>
    <row r="364" spans="1:6" x14ac:dyDescent="0.25">
      <c r="A364" s="115" t="s">
        <v>802</v>
      </c>
      <c r="B364" s="115" t="s">
        <v>301</v>
      </c>
      <c r="C364" s="107">
        <v>1698874</v>
      </c>
      <c r="D364" s="107">
        <v>1211145</v>
      </c>
      <c r="E364" s="107">
        <v>1271337</v>
      </c>
      <c r="F364" s="107">
        <v>1759066</v>
      </c>
    </row>
    <row r="365" spans="1:6" x14ac:dyDescent="0.25">
      <c r="A365" s="115" t="s">
        <v>803</v>
      </c>
      <c r="B365" s="115" t="s">
        <v>302</v>
      </c>
      <c r="C365" s="107">
        <v>173926</v>
      </c>
      <c r="D365" s="107">
        <v>29995954</v>
      </c>
      <c r="E365" s="107">
        <v>30746192</v>
      </c>
      <c r="F365" s="107">
        <v>924164</v>
      </c>
    </row>
    <row r="366" spans="1:6" x14ac:dyDescent="0.25">
      <c r="A366" s="115" t="s">
        <v>804</v>
      </c>
      <c r="B366" s="115" t="s">
        <v>302</v>
      </c>
      <c r="C366" s="107">
        <v>173926</v>
      </c>
      <c r="D366" s="107">
        <v>29995954</v>
      </c>
      <c r="E366" s="107">
        <v>30746192</v>
      </c>
      <c r="F366" s="107">
        <v>924164</v>
      </c>
    </row>
    <row r="367" spans="1:6" x14ac:dyDescent="0.25">
      <c r="A367" s="115" t="s">
        <v>805</v>
      </c>
      <c r="B367" s="115" t="s">
        <v>806</v>
      </c>
      <c r="C367" s="107">
        <v>8300</v>
      </c>
      <c r="D367" s="107">
        <v>1549600</v>
      </c>
      <c r="E367" s="107">
        <v>1549600</v>
      </c>
      <c r="F367" s="107">
        <v>8300</v>
      </c>
    </row>
    <row r="368" spans="1:6" x14ac:dyDescent="0.25">
      <c r="A368" s="115" t="s">
        <v>807</v>
      </c>
      <c r="B368" s="115" t="s">
        <v>806</v>
      </c>
      <c r="C368" s="107">
        <v>8300</v>
      </c>
      <c r="D368" s="107">
        <v>1549600</v>
      </c>
      <c r="E368" s="107">
        <v>1549600</v>
      </c>
      <c r="F368" s="107">
        <v>8300</v>
      </c>
    </row>
    <row r="369" spans="1:6" x14ac:dyDescent="0.25">
      <c r="A369" s="115" t="s">
        <v>808</v>
      </c>
      <c r="B369" s="115" t="s">
        <v>809</v>
      </c>
      <c r="C369" s="107">
        <v>0</v>
      </c>
      <c r="D369" s="107">
        <v>0</v>
      </c>
      <c r="E369" s="107">
        <v>0</v>
      </c>
      <c r="F369" s="107">
        <v>0</v>
      </c>
    </row>
    <row r="370" spans="1:6" x14ac:dyDescent="0.25">
      <c r="A370" s="115" t="s">
        <v>810</v>
      </c>
      <c r="B370" s="115" t="s">
        <v>809</v>
      </c>
      <c r="C370" s="107">
        <v>0</v>
      </c>
      <c r="D370" s="107">
        <v>0</v>
      </c>
      <c r="E370" s="107">
        <v>0</v>
      </c>
      <c r="F370" s="107">
        <v>0</v>
      </c>
    </row>
    <row r="371" spans="1:6" x14ac:dyDescent="0.25">
      <c r="A371" s="115" t="s">
        <v>811</v>
      </c>
      <c r="B371" s="115" t="s">
        <v>812</v>
      </c>
      <c r="C371" s="107">
        <v>0</v>
      </c>
      <c r="D371" s="107">
        <v>0</v>
      </c>
      <c r="E371" s="107">
        <v>0</v>
      </c>
      <c r="F371" s="107">
        <v>0</v>
      </c>
    </row>
    <row r="372" spans="1:6" x14ac:dyDescent="0.25">
      <c r="A372" s="115" t="s">
        <v>813</v>
      </c>
      <c r="B372" s="115" t="s">
        <v>812</v>
      </c>
      <c r="C372" s="107">
        <v>0</v>
      </c>
      <c r="D372" s="107">
        <v>0</v>
      </c>
      <c r="E372" s="107">
        <v>0</v>
      </c>
      <c r="F372" s="107">
        <v>0</v>
      </c>
    </row>
    <row r="373" spans="1:6" x14ac:dyDescent="0.25">
      <c r="A373" s="115" t="s">
        <v>814</v>
      </c>
      <c r="B373" s="115" t="s">
        <v>815</v>
      </c>
      <c r="C373" s="107">
        <v>71416</v>
      </c>
      <c r="D373" s="107">
        <v>27007583</v>
      </c>
      <c r="E373" s="107">
        <v>27007583</v>
      </c>
      <c r="F373" s="107">
        <v>71416</v>
      </c>
    </row>
    <row r="374" spans="1:6" x14ac:dyDescent="0.25">
      <c r="A374" s="115" t="s">
        <v>816</v>
      </c>
      <c r="B374" s="115" t="s">
        <v>815</v>
      </c>
      <c r="C374" s="107">
        <v>71416</v>
      </c>
      <c r="D374" s="107">
        <v>27007583</v>
      </c>
      <c r="E374" s="107">
        <v>27007583</v>
      </c>
      <c r="F374" s="107">
        <v>71416</v>
      </c>
    </row>
    <row r="375" spans="1:6" x14ac:dyDescent="0.25">
      <c r="A375" s="115" t="s">
        <v>817</v>
      </c>
      <c r="B375" s="115" t="s">
        <v>265</v>
      </c>
      <c r="C375" s="107">
        <v>59864</v>
      </c>
      <c r="D375" s="107">
        <v>20482285</v>
      </c>
      <c r="E375" s="107">
        <v>20482285</v>
      </c>
      <c r="F375" s="107">
        <v>59864</v>
      </c>
    </row>
    <row r="376" spans="1:6" x14ac:dyDescent="0.25">
      <c r="A376" s="115" t="s">
        <v>818</v>
      </c>
      <c r="B376" s="115" t="s">
        <v>265</v>
      </c>
      <c r="C376" s="107">
        <v>59864</v>
      </c>
      <c r="D376" s="107">
        <v>20482285</v>
      </c>
      <c r="E376" s="107">
        <v>20482285</v>
      </c>
      <c r="F376" s="107">
        <v>59864</v>
      </c>
    </row>
    <row r="377" spans="1:6" x14ac:dyDescent="0.25">
      <c r="A377" s="115" t="s">
        <v>819</v>
      </c>
      <c r="B377" s="115" t="s">
        <v>266</v>
      </c>
      <c r="C377" s="107">
        <v>63500</v>
      </c>
      <c r="D377" s="107">
        <v>9494400</v>
      </c>
      <c r="E377" s="107">
        <v>9494400</v>
      </c>
      <c r="F377" s="107">
        <v>63500</v>
      </c>
    </row>
    <row r="378" spans="1:6" x14ac:dyDescent="0.25">
      <c r="A378" s="115" t="s">
        <v>820</v>
      </c>
      <c r="B378" s="115" t="s">
        <v>266</v>
      </c>
      <c r="C378" s="107">
        <v>63500</v>
      </c>
      <c r="D378" s="107">
        <v>9494400</v>
      </c>
      <c r="E378" s="107">
        <v>9494400</v>
      </c>
      <c r="F378" s="107">
        <v>63500</v>
      </c>
    </row>
    <row r="379" spans="1:6" x14ac:dyDescent="0.25">
      <c r="A379" s="115" t="s">
        <v>821</v>
      </c>
      <c r="B379" s="115" t="s">
        <v>267</v>
      </c>
      <c r="C379" s="107">
        <v>291920</v>
      </c>
      <c r="D379" s="107">
        <v>503889.2</v>
      </c>
      <c r="E379" s="107">
        <v>503889.2</v>
      </c>
      <c r="F379" s="107">
        <v>291920</v>
      </c>
    </row>
    <row r="380" spans="1:6" x14ac:dyDescent="0.25">
      <c r="A380" s="115" t="s">
        <v>822</v>
      </c>
      <c r="B380" s="115" t="s">
        <v>267</v>
      </c>
      <c r="C380" s="107">
        <v>291920</v>
      </c>
      <c r="D380" s="107">
        <v>503889.2</v>
      </c>
      <c r="E380" s="107">
        <v>503889.2</v>
      </c>
      <c r="F380" s="107">
        <v>291920</v>
      </c>
    </row>
    <row r="381" spans="1:6" x14ac:dyDescent="0.25">
      <c r="A381" s="115" t="s">
        <v>823</v>
      </c>
      <c r="B381" s="115" t="s">
        <v>50</v>
      </c>
      <c r="C381" s="107">
        <v>145824085</v>
      </c>
      <c r="D381" s="107">
        <v>0</v>
      </c>
      <c r="E381" s="107">
        <v>0</v>
      </c>
      <c r="F381" s="107">
        <v>145824085</v>
      </c>
    </row>
    <row r="382" spans="1:6" x14ac:dyDescent="0.25">
      <c r="A382" s="115" t="s">
        <v>824</v>
      </c>
      <c r="B382" s="115" t="s">
        <v>825</v>
      </c>
      <c r="C382" s="107">
        <v>145824085</v>
      </c>
      <c r="D382" s="107">
        <v>0</v>
      </c>
      <c r="E382" s="107">
        <v>0</v>
      </c>
      <c r="F382" s="107">
        <v>145824085</v>
      </c>
    </row>
    <row r="383" spans="1:6" x14ac:dyDescent="0.25">
      <c r="A383" s="115" t="s">
        <v>826</v>
      </c>
      <c r="B383" s="115" t="s">
        <v>827</v>
      </c>
      <c r="C383" s="107">
        <v>0</v>
      </c>
      <c r="D383" s="107">
        <v>0</v>
      </c>
      <c r="E383" s="107">
        <v>0</v>
      </c>
      <c r="F383" s="107">
        <v>0</v>
      </c>
    </row>
    <row r="384" spans="1:6" x14ac:dyDescent="0.25">
      <c r="A384" s="115" t="s">
        <v>828</v>
      </c>
      <c r="B384" s="115" t="s">
        <v>827</v>
      </c>
      <c r="C384" s="107">
        <v>0</v>
      </c>
      <c r="D384" s="107">
        <v>0</v>
      </c>
      <c r="E384" s="107">
        <v>0</v>
      </c>
      <c r="F384" s="107">
        <v>0</v>
      </c>
    </row>
    <row r="385" spans="1:6" x14ac:dyDescent="0.25">
      <c r="A385" s="115" t="s">
        <v>829</v>
      </c>
      <c r="B385" s="115" t="s">
        <v>315</v>
      </c>
      <c r="C385" s="107">
        <v>145824085</v>
      </c>
      <c r="D385" s="107">
        <v>0</v>
      </c>
      <c r="E385" s="107">
        <v>0</v>
      </c>
      <c r="F385" s="107">
        <v>145824085</v>
      </c>
    </row>
    <row r="386" spans="1:6" x14ac:dyDescent="0.25">
      <c r="A386" s="115" t="s">
        <v>830</v>
      </c>
      <c r="B386" s="115" t="s">
        <v>315</v>
      </c>
      <c r="C386" s="107">
        <v>145824085</v>
      </c>
      <c r="D386" s="107">
        <v>0</v>
      </c>
      <c r="E386" s="107">
        <v>0</v>
      </c>
      <c r="F386" s="107">
        <v>145824085</v>
      </c>
    </row>
    <row r="387" spans="1:6" x14ac:dyDescent="0.25">
      <c r="A387" s="115" t="s">
        <v>831</v>
      </c>
      <c r="B387" s="115" t="s">
        <v>832</v>
      </c>
      <c r="C387" s="107">
        <v>0</v>
      </c>
      <c r="D387" s="107">
        <v>0</v>
      </c>
      <c r="E387" s="107">
        <v>0</v>
      </c>
      <c r="F387" s="107">
        <v>0</v>
      </c>
    </row>
    <row r="388" spans="1:6" x14ac:dyDescent="0.25">
      <c r="A388" s="115" t="s">
        <v>1116</v>
      </c>
      <c r="B388" s="115" t="s">
        <v>1117</v>
      </c>
      <c r="C388" s="107">
        <v>0</v>
      </c>
      <c r="D388" s="107">
        <v>0</v>
      </c>
      <c r="E388" s="107">
        <v>0</v>
      </c>
      <c r="F388" s="107">
        <v>0</v>
      </c>
    </row>
    <row r="389" spans="1:6" x14ac:dyDescent="0.25">
      <c r="A389" s="115" t="s">
        <v>1118</v>
      </c>
      <c r="B389" s="115" t="s">
        <v>612</v>
      </c>
      <c r="C389" s="107">
        <v>0</v>
      </c>
      <c r="D389" s="107">
        <v>0</v>
      </c>
      <c r="E389" s="107">
        <v>0</v>
      </c>
      <c r="F389" s="107">
        <v>0</v>
      </c>
    </row>
    <row r="390" spans="1:6" x14ac:dyDescent="0.25">
      <c r="A390" s="115" t="s">
        <v>1119</v>
      </c>
      <c r="B390" s="115" t="s">
        <v>1120</v>
      </c>
      <c r="C390" s="107">
        <v>0</v>
      </c>
      <c r="D390" s="107">
        <v>0</v>
      </c>
      <c r="E390" s="107">
        <v>0</v>
      </c>
      <c r="F390" s="107">
        <v>0</v>
      </c>
    </row>
    <row r="391" spans="1:6" x14ac:dyDescent="0.25">
      <c r="A391" s="115" t="s">
        <v>833</v>
      </c>
      <c r="B391" s="115" t="s">
        <v>834</v>
      </c>
      <c r="C391" s="107">
        <v>0</v>
      </c>
      <c r="D391" s="107">
        <v>0</v>
      </c>
      <c r="E391" s="107">
        <v>0</v>
      </c>
      <c r="F391" s="107">
        <v>0</v>
      </c>
    </row>
    <row r="392" spans="1:6" x14ac:dyDescent="0.25">
      <c r="A392" s="115" t="s">
        <v>835</v>
      </c>
      <c r="B392" s="115" t="s">
        <v>836</v>
      </c>
      <c r="C392" s="107">
        <v>0</v>
      </c>
      <c r="D392" s="107">
        <v>0</v>
      </c>
      <c r="E392" s="107">
        <v>0</v>
      </c>
      <c r="F392" s="107">
        <v>0</v>
      </c>
    </row>
    <row r="393" spans="1:6" x14ac:dyDescent="0.25">
      <c r="A393" s="115" t="s">
        <v>837</v>
      </c>
      <c r="B393" s="115" t="s">
        <v>838</v>
      </c>
      <c r="C393" s="107">
        <v>0</v>
      </c>
      <c r="D393" s="107">
        <v>0</v>
      </c>
      <c r="E393" s="107">
        <v>0</v>
      </c>
      <c r="F393" s="107">
        <v>0</v>
      </c>
    </row>
    <row r="394" spans="1:6" x14ac:dyDescent="0.25">
      <c r="A394" s="115" t="s">
        <v>839</v>
      </c>
      <c r="B394" s="115" t="s">
        <v>16</v>
      </c>
      <c r="C394" s="107">
        <v>12615276628.68</v>
      </c>
      <c r="D394" s="107">
        <v>0</v>
      </c>
      <c r="E394" s="107">
        <v>0</v>
      </c>
      <c r="F394" s="107">
        <v>12615276628.68</v>
      </c>
    </row>
    <row r="395" spans="1:6" x14ac:dyDescent="0.25">
      <c r="A395" s="115" t="s">
        <v>840</v>
      </c>
      <c r="B395" s="115" t="s">
        <v>269</v>
      </c>
      <c r="C395" s="107">
        <v>12615276628.68</v>
      </c>
      <c r="D395" s="107">
        <v>0</v>
      </c>
      <c r="E395" s="107">
        <v>0</v>
      </c>
      <c r="F395" s="107">
        <v>12615276628.68</v>
      </c>
    </row>
    <row r="396" spans="1:6" x14ac:dyDescent="0.25">
      <c r="A396" s="115" t="s">
        <v>841</v>
      </c>
      <c r="B396" s="115" t="s">
        <v>842</v>
      </c>
      <c r="C396" s="107">
        <v>2295038627.4400001</v>
      </c>
      <c r="D396" s="107">
        <v>0</v>
      </c>
      <c r="E396" s="107">
        <v>0</v>
      </c>
      <c r="F396" s="107">
        <v>2295038627.4400001</v>
      </c>
    </row>
    <row r="397" spans="1:6" x14ac:dyDescent="0.25">
      <c r="A397" s="115" t="s">
        <v>843</v>
      </c>
      <c r="B397" s="115" t="s">
        <v>57</v>
      </c>
      <c r="C397" s="107">
        <v>2295038627.4400001</v>
      </c>
      <c r="D397" s="107">
        <v>0</v>
      </c>
      <c r="E397" s="107">
        <v>0</v>
      </c>
      <c r="F397" s="107">
        <v>2295038627.4400001</v>
      </c>
    </row>
    <row r="398" spans="1:6" x14ac:dyDescent="0.25">
      <c r="A398" s="115" t="s">
        <v>844</v>
      </c>
      <c r="B398" s="115" t="s">
        <v>845</v>
      </c>
      <c r="C398" s="107">
        <v>1676954948.4400001</v>
      </c>
      <c r="D398" s="107">
        <v>0</v>
      </c>
      <c r="E398" s="107">
        <v>0</v>
      </c>
      <c r="F398" s="107">
        <v>1676954948.4400001</v>
      </c>
    </row>
    <row r="399" spans="1:6" x14ac:dyDescent="0.25">
      <c r="A399" s="115" t="s">
        <v>846</v>
      </c>
      <c r="B399" s="115" t="s">
        <v>847</v>
      </c>
      <c r="C399" s="107">
        <v>618083679</v>
      </c>
      <c r="D399" s="107">
        <v>0</v>
      </c>
      <c r="E399" s="107">
        <v>0</v>
      </c>
      <c r="F399" s="107">
        <v>618083679</v>
      </c>
    </row>
    <row r="400" spans="1:6" x14ac:dyDescent="0.25">
      <c r="A400" s="115" t="s">
        <v>848</v>
      </c>
      <c r="B400" s="115" t="s">
        <v>849</v>
      </c>
      <c r="C400" s="107">
        <v>10320238001.24</v>
      </c>
      <c r="D400" s="107">
        <v>0</v>
      </c>
      <c r="E400" s="107">
        <v>0</v>
      </c>
      <c r="F400" s="107">
        <v>10320238001.24</v>
      </c>
    </row>
    <row r="401" spans="1:6" x14ac:dyDescent="0.25">
      <c r="A401" s="115" t="s">
        <v>850</v>
      </c>
      <c r="B401" s="115" t="s">
        <v>851</v>
      </c>
      <c r="C401" s="107">
        <v>12090517388.76</v>
      </c>
      <c r="D401" s="107">
        <v>0</v>
      </c>
      <c r="E401" s="107">
        <v>0</v>
      </c>
      <c r="F401" s="107">
        <v>12090517388.76</v>
      </c>
    </row>
    <row r="402" spans="1:6" x14ac:dyDescent="0.25">
      <c r="A402" s="115" t="s">
        <v>852</v>
      </c>
      <c r="B402" s="115" t="s">
        <v>851</v>
      </c>
      <c r="C402" s="107">
        <v>5504361949.5699997</v>
      </c>
      <c r="D402" s="107">
        <v>0</v>
      </c>
      <c r="E402" s="107">
        <v>0</v>
      </c>
      <c r="F402" s="107">
        <v>5504361949.5699997</v>
      </c>
    </row>
    <row r="403" spans="1:6" x14ac:dyDescent="0.25">
      <c r="A403" s="115" t="s">
        <v>853</v>
      </c>
      <c r="B403" s="115" t="s">
        <v>854</v>
      </c>
      <c r="C403" s="107">
        <v>2781041421.1500001</v>
      </c>
      <c r="D403" s="107">
        <v>0</v>
      </c>
      <c r="E403" s="107">
        <v>0</v>
      </c>
      <c r="F403" s="107">
        <v>2781041421.1500001</v>
      </c>
    </row>
    <row r="404" spans="1:6" x14ac:dyDescent="0.25">
      <c r="A404" s="115" t="s">
        <v>855</v>
      </c>
      <c r="B404" s="115" t="s">
        <v>856</v>
      </c>
      <c r="C404" s="107">
        <v>3805114018.04</v>
      </c>
      <c r="D404" s="107">
        <v>0</v>
      </c>
      <c r="E404" s="107">
        <v>0</v>
      </c>
      <c r="F404" s="107">
        <v>3805114018.04</v>
      </c>
    </row>
    <row r="405" spans="1:6" x14ac:dyDescent="0.25">
      <c r="A405" s="115" t="s">
        <v>857</v>
      </c>
      <c r="B405" s="115" t="s">
        <v>858</v>
      </c>
      <c r="C405" s="107">
        <v>-1770279387.52</v>
      </c>
      <c r="D405" s="107">
        <v>0</v>
      </c>
      <c r="E405" s="107">
        <v>0</v>
      </c>
      <c r="F405" s="107">
        <v>-1770279387.52</v>
      </c>
    </row>
    <row r="406" spans="1:6" x14ac:dyDescent="0.25">
      <c r="A406" s="115" t="s">
        <v>859</v>
      </c>
      <c r="B406" s="115" t="s">
        <v>858</v>
      </c>
      <c r="C406" s="107">
        <v>-1770279387.52</v>
      </c>
      <c r="D406" s="107">
        <v>0</v>
      </c>
      <c r="E406" s="107">
        <v>0</v>
      </c>
      <c r="F406" s="107">
        <v>-1770279387.52</v>
      </c>
    </row>
    <row r="407" spans="1:6" x14ac:dyDescent="0.25">
      <c r="A407" s="115" t="s">
        <v>860</v>
      </c>
      <c r="B407" s="115" t="s">
        <v>861</v>
      </c>
      <c r="C407" s="107">
        <v>0</v>
      </c>
      <c r="D407" s="107">
        <v>0</v>
      </c>
      <c r="E407" s="107">
        <v>0</v>
      </c>
      <c r="F407" s="107">
        <v>0</v>
      </c>
    </row>
    <row r="408" spans="1:6" x14ac:dyDescent="0.25">
      <c r="A408" s="115" t="s">
        <v>862</v>
      </c>
      <c r="B408" s="115" t="s">
        <v>863</v>
      </c>
      <c r="C408" s="107">
        <v>0</v>
      </c>
      <c r="D408" s="107">
        <v>0</v>
      </c>
      <c r="E408" s="107">
        <v>0</v>
      </c>
      <c r="F408" s="107">
        <v>0</v>
      </c>
    </row>
    <row r="409" spans="1:6" x14ac:dyDescent="0.25">
      <c r="A409" s="115" t="s">
        <v>864</v>
      </c>
      <c r="B409" s="115" t="s">
        <v>865</v>
      </c>
      <c r="C409" s="107">
        <v>0</v>
      </c>
      <c r="D409" s="107">
        <v>0</v>
      </c>
      <c r="E409" s="107">
        <v>0</v>
      </c>
      <c r="F409" s="107">
        <v>0</v>
      </c>
    </row>
    <row r="410" spans="1:6" x14ac:dyDescent="0.25">
      <c r="A410" s="115" t="s">
        <v>866</v>
      </c>
      <c r="B410" s="115" t="s">
        <v>867</v>
      </c>
      <c r="C410" s="107">
        <v>0</v>
      </c>
      <c r="D410" s="107">
        <v>0</v>
      </c>
      <c r="E410" s="107">
        <v>0</v>
      </c>
      <c r="F410" s="107">
        <v>0</v>
      </c>
    </row>
    <row r="411" spans="1:6" x14ac:dyDescent="0.25">
      <c r="A411" s="115" t="s">
        <v>868</v>
      </c>
      <c r="B411" s="115" t="s">
        <v>867</v>
      </c>
      <c r="C411" s="107">
        <v>0</v>
      </c>
      <c r="D411" s="107">
        <v>0</v>
      </c>
      <c r="E411" s="107">
        <v>0</v>
      </c>
      <c r="F411" s="107">
        <v>0</v>
      </c>
    </row>
    <row r="412" spans="1:6" x14ac:dyDescent="0.25">
      <c r="A412" s="115" t="s">
        <v>869</v>
      </c>
      <c r="B412" s="115" t="s">
        <v>870</v>
      </c>
      <c r="C412" s="107">
        <v>0</v>
      </c>
      <c r="D412" s="107">
        <v>0</v>
      </c>
      <c r="E412" s="107">
        <v>0</v>
      </c>
      <c r="F412" s="107">
        <v>0</v>
      </c>
    </row>
    <row r="413" spans="1:6" x14ac:dyDescent="0.25">
      <c r="A413" s="115" t="s">
        <v>871</v>
      </c>
      <c r="B413" s="115" t="s">
        <v>10</v>
      </c>
      <c r="C413" s="107">
        <v>0</v>
      </c>
      <c r="D413" s="107">
        <v>0</v>
      </c>
      <c r="E413" s="107">
        <v>0</v>
      </c>
      <c r="F413" s="107">
        <v>0</v>
      </c>
    </row>
    <row r="414" spans="1:6" x14ac:dyDescent="0.25">
      <c r="A414" s="115" t="s">
        <v>872</v>
      </c>
      <c r="B414" s="115" t="s">
        <v>873</v>
      </c>
      <c r="C414" s="107">
        <v>0</v>
      </c>
      <c r="D414" s="107">
        <v>0</v>
      </c>
      <c r="E414" s="107">
        <v>0</v>
      </c>
      <c r="F414" s="107">
        <v>0</v>
      </c>
    </row>
    <row r="415" spans="1:6" x14ac:dyDescent="0.25">
      <c r="A415" s="115" t="s">
        <v>874</v>
      </c>
      <c r="B415" s="115" t="s">
        <v>875</v>
      </c>
      <c r="C415" s="107">
        <v>0</v>
      </c>
      <c r="D415" s="107">
        <v>0</v>
      </c>
      <c r="E415" s="107">
        <v>0</v>
      </c>
      <c r="F415" s="107">
        <v>0</v>
      </c>
    </row>
    <row r="416" spans="1:6" x14ac:dyDescent="0.25">
      <c r="A416" s="115" t="s">
        <v>876</v>
      </c>
      <c r="B416" s="115" t="s">
        <v>877</v>
      </c>
      <c r="C416" s="107">
        <v>0</v>
      </c>
      <c r="D416" s="107">
        <v>0</v>
      </c>
      <c r="E416" s="107">
        <v>0</v>
      </c>
      <c r="F416" s="107">
        <v>0</v>
      </c>
    </row>
    <row r="417" spans="1:6" x14ac:dyDescent="0.25">
      <c r="A417" s="115" t="s">
        <v>878</v>
      </c>
      <c r="B417" s="115" t="s">
        <v>879</v>
      </c>
      <c r="C417" s="107">
        <v>0</v>
      </c>
      <c r="D417" s="107">
        <v>0</v>
      </c>
      <c r="E417" s="107">
        <v>0</v>
      </c>
      <c r="F417" s="107">
        <v>0</v>
      </c>
    </row>
    <row r="418" spans="1:6" x14ac:dyDescent="0.25">
      <c r="A418" s="115" t="s">
        <v>880</v>
      </c>
      <c r="B418" s="115" t="s">
        <v>881</v>
      </c>
      <c r="C418" s="107">
        <v>0</v>
      </c>
      <c r="D418" s="107">
        <v>0</v>
      </c>
      <c r="E418" s="107">
        <v>0</v>
      </c>
      <c r="F418" s="107">
        <v>0</v>
      </c>
    </row>
    <row r="419" spans="1:6" x14ac:dyDescent="0.25">
      <c r="A419" s="115" t="s">
        <v>882</v>
      </c>
      <c r="B419" s="115" t="s">
        <v>11</v>
      </c>
      <c r="C419" s="107">
        <v>0</v>
      </c>
      <c r="D419" s="107">
        <v>0</v>
      </c>
      <c r="E419" s="107">
        <v>0</v>
      </c>
      <c r="F419" s="107">
        <v>0</v>
      </c>
    </row>
    <row r="420" spans="1:6" x14ac:dyDescent="0.25">
      <c r="A420" s="115" t="s">
        <v>883</v>
      </c>
      <c r="B420" s="115" t="s">
        <v>884</v>
      </c>
      <c r="C420" s="107">
        <v>0</v>
      </c>
      <c r="D420" s="107">
        <v>0</v>
      </c>
      <c r="E420" s="107">
        <v>0</v>
      </c>
      <c r="F420" s="107">
        <v>0</v>
      </c>
    </row>
    <row r="421" spans="1:6" x14ac:dyDescent="0.25">
      <c r="A421" s="115" t="s">
        <v>885</v>
      </c>
      <c r="B421" s="115" t="s">
        <v>886</v>
      </c>
      <c r="C421" s="107">
        <v>0</v>
      </c>
      <c r="D421" s="107">
        <v>0</v>
      </c>
      <c r="E421" s="107">
        <v>0</v>
      </c>
      <c r="F421" s="107">
        <v>0</v>
      </c>
    </row>
    <row r="422" spans="1:6" x14ac:dyDescent="0.25">
      <c r="A422" s="115" t="s">
        <v>887</v>
      </c>
      <c r="B422" s="115" t="s">
        <v>888</v>
      </c>
      <c r="C422" s="107">
        <v>0</v>
      </c>
      <c r="D422" s="107">
        <v>0</v>
      </c>
      <c r="E422" s="107">
        <v>0</v>
      </c>
      <c r="F422" s="107">
        <v>0</v>
      </c>
    </row>
    <row r="423" spans="1:6" x14ac:dyDescent="0.25">
      <c r="A423" s="115" t="s">
        <v>889</v>
      </c>
      <c r="B423" s="115" t="s">
        <v>890</v>
      </c>
      <c r="C423" s="107">
        <v>0</v>
      </c>
      <c r="D423" s="107">
        <v>0</v>
      </c>
      <c r="E423" s="107">
        <v>0</v>
      </c>
      <c r="F423" s="107">
        <v>0</v>
      </c>
    </row>
    <row r="424" spans="1:6" x14ac:dyDescent="0.25">
      <c r="A424" s="115" t="s">
        <v>891</v>
      </c>
      <c r="B424" s="115" t="s">
        <v>8</v>
      </c>
      <c r="C424" s="107">
        <v>0</v>
      </c>
      <c r="D424" s="107">
        <v>0</v>
      </c>
      <c r="E424" s="107">
        <v>0</v>
      </c>
      <c r="F424" s="107">
        <v>0</v>
      </c>
    </row>
    <row r="425" spans="1:6" x14ac:dyDescent="0.25">
      <c r="A425" s="115" t="s">
        <v>892</v>
      </c>
      <c r="B425" s="115" t="s">
        <v>893</v>
      </c>
      <c r="C425" s="107">
        <v>0</v>
      </c>
      <c r="D425" s="107">
        <v>0</v>
      </c>
      <c r="E425" s="107">
        <v>0</v>
      </c>
      <c r="F425" s="107">
        <v>0</v>
      </c>
    </row>
    <row r="426" spans="1:6" x14ac:dyDescent="0.25">
      <c r="A426" s="115" t="s">
        <v>894</v>
      </c>
      <c r="B426" s="115" t="s">
        <v>895</v>
      </c>
      <c r="C426" s="107">
        <v>0</v>
      </c>
      <c r="D426" s="107">
        <v>0</v>
      </c>
      <c r="E426" s="107">
        <v>0</v>
      </c>
      <c r="F426" s="107">
        <v>0</v>
      </c>
    </row>
    <row r="427" spans="1:6" x14ac:dyDescent="0.25">
      <c r="A427" s="115" t="s">
        <v>896</v>
      </c>
      <c r="B427" s="115" t="s">
        <v>897</v>
      </c>
      <c r="C427" s="107">
        <v>0</v>
      </c>
      <c r="D427" s="107">
        <v>0</v>
      </c>
      <c r="E427" s="107">
        <v>0</v>
      </c>
      <c r="F427" s="107">
        <v>0</v>
      </c>
    </row>
    <row r="428" spans="1:6" x14ac:dyDescent="0.25">
      <c r="A428" s="115" t="s">
        <v>898</v>
      </c>
      <c r="B428" s="115" t="s">
        <v>272</v>
      </c>
      <c r="C428" s="107">
        <v>2106729636.6800001</v>
      </c>
      <c r="D428" s="107">
        <v>23784283.91</v>
      </c>
      <c r="E428" s="107">
        <v>632028893.53999996</v>
      </c>
      <c r="F428" s="107">
        <v>2714974246.3099999</v>
      </c>
    </row>
    <row r="429" spans="1:6" x14ac:dyDescent="0.25">
      <c r="A429" s="115" t="s">
        <v>899</v>
      </c>
      <c r="B429" s="115" t="s">
        <v>273</v>
      </c>
      <c r="C429" s="107">
        <v>132987315.95</v>
      </c>
      <c r="D429" s="107">
        <v>7356928.9100000001</v>
      </c>
      <c r="E429" s="107">
        <v>35889585.420000002</v>
      </c>
      <c r="F429" s="107">
        <v>161519972.46000001</v>
      </c>
    </row>
    <row r="430" spans="1:6" x14ac:dyDescent="0.25">
      <c r="A430" s="115" t="s">
        <v>900</v>
      </c>
      <c r="B430" s="115" t="s">
        <v>424</v>
      </c>
      <c r="C430" s="107">
        <v>98784265.950000003</v>
      </c>
      <c r="D430" s="107">
        <v>7356928.9100000001</v>
      </c>
      <c r="E430" s="107">
        <v>26758885.420000002</v>
      </c>
      <c r="F430" s="107">
        <v>118186222.45999999</v>
      </c>
    </row>
    <row r="431" spans="1:6" x14ac:dyDescent="0.25">
      <c r="A431" s="115" t="s">
        <v>901</v>
      </c>
      <c r="B431" s="115" t="s">
        <v>275</v>
      </c>
      <c r="C431" s="107">
        <v>82137315.950000003</v>
      </c>
      <c r="D431" s="107">
        <v>7356928.9100000001</v>
      </c>
      <c r="E431" s="107">
        <v>24557035.420000002</v>
      </c>
      <c r="F431" s="107">
        <v>99337422.459999993</v>
      </c>
    </row>
    <row r="432" spans="1:6" x14ac:dyDescent="0.25">
      <c r="A432" s="115" t="s">
        <v>902</v>
      </c>
      <c r="B432" s="115" t="s">
        <v>275</v>
      </c>
      <c r="C432" s="107">
        <v>82137315.950000003</v>
      </c>
      <c r="D432" s="107">
        <v>7356928.9100000001</v>
      </c>
      <c r="E432" s="107">
        <v>24557035.420000002</v>
      </c>
      <c r="F432" s="107">
        <v>99337422.459999993</v>
      </c>
    </row>
    <row r="433" spans="1:6" x14ac:dyDescent="0.25">
      <c r="A433" s="115" t="s">
        <v>903</v>
      </c>
      <c r="B433" s="115" t="s">
        <v>276</v>
      </c>
      <c r="C433" s="107">
        <v>16646950</v>
      </c>
      <c r="D433" s="107">
        <v>0</v>
      </c>
      <c r="E433" s="107">
        <v>2201850</v>
      </c>
      <c r="F433" s="107">
        <v>18848800</v>
      </c>
    </row>
    <row r="434" spans="1:6" x14ac:dyDescent="0.25">
      <c r="A434" s="115" t="s">
        <v>904</v>
      </c>
      <c r="B434" s="115" t="s">
        <v>276</v>
      </c>
      <c r="C434" s="107">
        <v>16646950</v>
      </c>
      <c r="D434" s="107">
        <v>0</v>
      </c>
      <c r="E434" s="107">
        <v>2201850</v>
      </c>
      <c r="F434" s="107">
        <v>18848800</v>
      </c>
    </row>
    <row r="435" spans="1:6" x14ac:dyDescent="0.25">
      <c r="A435" s="115" t="s">
        <v>905</v>
      </c>
      <c r="B435" s="115" t="s">
        <v>906</v>
      </c>
      <c r="C435" s="107">
        <v>34203050</v>
      </c>
      <c r="D435" s="107">
        <v>0</v>
      </c>
      <c r="E435" s="107">
        <v>9130700</v>
      </c>
      <c r="F435" s="107">
        <v>43333750</v>
      </c>
    </row>
    <row r="436" spans="1:6" x14ac:dyDescent="0.25">
      <c r="A436" s="115" t="s">
        <v>907</v>
      </c>
      <c r="B436" s="115" t="s">
        <v>275</v>
      </c>
      <c r="C436" s="107">
        <v>3162850</v>
      </c>
      <c r="D436" s="107">
        <v>0</v>
      </c>
      <c r="E436" s="107">
        <v>489600</v>
      </c>
      <c r="F436" s="107">
        <v>3652450</v>
      </c>
    </row>
    <row r="437" spans="1:6" x14ac:dyDescent="0.25">
      <c r="A437" s="115" t="s">
        <v>908</v>
      </c>
      <c r="B437" s="115" t="s">
        <v>275</v>
      </c>
      <c r="C437" s="107">
        <v>3162850</v>
      </c>
      <c r="D437" s="107">
        <v>0</v>
      </c>
      <c r="E437" s="107">
        <v>489600</v>
      </c>
      <c r="F437" s="107">
        <v>3652450</v>
      </c>
    </row>
    <row r="438" spans="1:6" x14ac:dyDescent="0.25">
      <c r="A438" s="115" t="s">
        <v>909</v>
      </c>
      <c r="B438" s="115" t="s">
        <v>185</v>
      </c>
      <c r="C438" s="107">
        <v>30419050</v>
      </c>
      <c r="D438" s="107">
        <v>0</v>
      </c>
      <c r="E438" s="107">
        <v>8641100</v>
      </c>
      <c r="F438" s="107">
        <v>39060150</v>
      </c>
    </row>
    <row r="439" spans="1:6" x14ac:dyDescent="0.25">
      <c r="A439" s="115" t="s">
        <v>910</v>
      </c>
      <c r="B439" s="115" t="s">
        <v>185</v>
      </c>
      <c r="C439" s="107">
        <v>30419050</v>
      </c>
      <c r="D439" s="107">
        <v>0</v>
      </c>
      <c r="E439" s="107">
        <v>8641100</v>
      </c>
      <c r="F439" s="107">
        <v>39060150</v>
      </c>
    </row>
    <row r="440" spans="1:6" x14ac:dyDescent="0.25">
      <c r="A440" s="115" t="s">
        <v>1121</v>
      </c>
      <c r="B440" s="115" t="s">
        <v>277</v>
      </c>
      <c r="C440" s="107">
        <v>105950</v>
      </c>
      <c r="D440" s="107">
        <v>0</v>
      </c>
      <c r="E440" s="107">
        <v>0</v>
      </c>
      <c r="F440" s="107">
        <v>105950</v>
      </c>
    </row>
    <row r="441" spans="1:6" x14ac:dyDescent="0.25">
      <c r="A441" s="115" t="s">
        <v>1122</v>
      </c>
      <c r="B441" s="115" t="s">
        <v>277</v>
      </c>
      <c r="C441" s="107">
        <v>105950</v>
      </c>
      <c r="D441" s="107">
        <v>0</v>
      </c>
      <c r="E441" s="107">
        <v>0</v>
      </c>
      <c r="F441" s="107">
        <v>105950</v>
      </c>
    </row>
    <row r="442" spans="1:6" x14ac:dyDescent="0.25">
      <c r="A442" s="115" t="s">
        <v>911</v>
      </c>
      <c r="B442" s="115" t="s">
        <v>278</v>
      </c>
      <c r="C442" s="107">
        <v>515200</v>
      </c>
      <c r="D442" s="107">
        <v>0</v>
      </c>
      <c r="E442" s="107">
        <v>0</v>
      </c>
      <c r="F442" s="107">
        <v>515200</v>
      </c>
    </row>
    <row r="443" spans="1:6" x14ac:dyDescent="0.25">
      <c r="A443" s="115" t="s">
        <v>912</v>
      </c>
      <c r="B443" s="115" t="s">
        <v>913</v>
      </c>
      <c r="C443" s="107">
        <v>515200</v>
      </c>
      <c r="D443" s="107">
        <v>0</v>
      </c>
      <c r="E443" s="107">
        <v>0</v>
      </c>
      <c r="F443" s="107">
        <v>515200</v>
      </c>
    </row>
    <row r="444" spans="1:6" x14ac:dyDescent="0.25">
      <c r="A444" s="115" t="s">
        <v>1141</v>
      </c>
      <c r="B444" s="115" t="s">
        <v>1142</v>
      </c>
      <c r="C444" s="107">
        <v>2521400</v>
      </c>
      <c r="D444" s="107">
        <v>0</v>
      </c>
      <c r="E444" s="107">
        <v>0</v>
      </c>
      <c r="F444" s="107">
        <v>2521400</v>
      </c>
    </row>
    <row r="445" spans="1:6" x14ac:dyDescent="0.25">
      <c r="A445" s="115" t="s">
        <v>1143</v>
      </c>
      <c r="B445" s="115" t="s">
        <v>1144</v>
      </c>
      <c r="C445" s="107">
        <v>2521400</v>
      </c>
      <c r="D445" s="107">
        <v>0</v>
      </c>
      <c r="E445" s="107">
        <v>0</v>
      </c>
      <c r="F445" s="107">
        <v>2521400</v>
      </c>
    </row>
    <row r="446" spans="1:6" x14ac:dyDescent="0.25">
      <c r="A446" s="115" t="s">
        <v>1145</v>
      </c>
      <c r="B446" s="115" t="s">
        <v>1146</v>
      </c>
      <c r="C446" s="107">
        <v>2521400</v>
      </c>
      <c r="D446" s="107">
        <v>0</v>
      </c>
      <c r="E446" s="107">
        <v>0</v>
      </c>
      <c r="F446" s="107">
        <v>2521400</v>
      </c>
    </row>
    <row r="447" spans="1:6" x14ac:dyDescent="0.25">
      <c r="A447" s="115" t="s">
        <v>1147</v>
      </c>
      <c r="B447" s="115" t="s">
        <v>1146</v>
      </c>
      <c r="C447" s="107">
        <v>2521400</v>
      </c>
      <c r="D447" s="107">
        <v>0</v>
      </c>
      <c r="E447" s="107">
        <v>0</v>
      </c>
      <c r="F447" s="107">
        <v>2521400</v>
      </c>
    </row>
    <row r="448" spans="1:6" x14ac:dyDescent="0.25">
      <c r="A448" s="115" t="s">
        <v>914</v>
      </c>
      <c r="B448" s="115" t="s">
        <v>915</v>
      </c>
      <c r="C448" s="107">
        <v>1967483613.73</v>
      </c>
      <c r="D448" s="107">
        <v>16427355</v>
      </c>
      <c r="E448" s="107">
        <v>596139308.12</v>
      </c>
      <c r="F448" s="107">
        <v>2547195566.8499999</v>
      </c>
    </row>
    <row r="449" spans="1:6" x14ac:dyDescent="0.25">
      <c r="A449" s="115" t="s">
        <v>916</v>
      </c>
      <c r="B449" s="115" t="s">
        <v>917</v>
      </c>
      <c r="C449" s="107">
        <v>1922979883.73</v>
      </c>
      <c r="D449" s="107">
        <v>16427355</v>
      </c>
      <c r="E449" s="107">
        <v>590003308.12</v>
      </c>
      <c r="F449" s="107">
        <v>2496555836.8499999</v>
      </c>
    </row>
    <row r="450" spans="1:6" x14ac:dyDescent="0.25">
      <c r="A450" s="115" t="s">
        <v>918</v>
      </c>
      <c r="B450" s="115" t="s">
        <v>280</v>
      </c>
      <c r="C450" s="107">
        <v>1739171834.76</v>
      </c>
      <c r="D450" s="107">
        <v>16423355</v>
      </c>
      <c r="E450" s="107">
        <v>474773688.02999997</v>
      </c>
      <c r="F450" s="107">
        <v>2197522167.79</v>
      </c>
    </row>
    <row r="451" spans="1:6" x14ac:dyDescent="0.25">
      <c r="A451" s="115" t="s">
        <v>919</v>
      </c>
      <c r="B451" s="115" t="s">
        <v>920</v>
      </c>
      <c r="C451" s="107">
        <v>183808048.97</v>
      </c>
      <c r="D451" s="107">
        <v>4000</v>
      </c>
      <c r="E451" s="107">
        <v>115229620.09</v>
      </c>
      <c r="F451" s="107">
        <v>299033669.06</v>
      </c>
    </row>
    <row r="452" spans="1:6" x14ac:dyDescent="0.25">
      <c r="A452" s="115" t="s">
        <v>921</v>
      </c>
      <c r="B452" s="115" t="s">
        <v>922</v>
      </c>
      <c r="C452" s="107">
        <v>44503730</v>
      </c>
      <c r="D452" s="107">
        <v>0</v>
      </c>
      <c r="E452" s="107">
        <v>6136000</v>
      </c>
      <c r="F452" s="107">
        <v>50639730</v>
      </c>
    </row>
    <row r="453" spans="1:6" x14ac:dyDescent="0.25">
      <c r="A453" s="115" t="s">
        <v>923</v>
      </c>
      <c r="B453" s="115" t="s">
        <v>924</v>
      </c>
      <c r="C453" s="107">
        <v>44503730</v>
      </c>
      <c r="D453" s="107">
        <v>0</v>
      </c>
      <c r="E453" s="107">
        <v>6136000</v>
      </c>
      <c r="F453" s="107">
        <v>50639730</v>
      </c>
    </row>
    <row r="454" spans="1:6" x14ac:dyDescent="0.25">
      <c r="A454" s="115" t="s">
        <v>925</v>
      </c>
      <c r="B454" s="115" t="s">
        <v>106</v>
      </c>
      <c r="C454" s="107">
        <v>3737307</v>
      </c>
      <c r="D454" s="107">
        <v>0</v>
      </c>
      <c r="E454" s="107">
        <v>0</v>
      </c>
      <c r="F454" s="107">
        <v>3737307</v>
      </c>
    </row>
    <row r="455" spans="1:6" x14ac:dyDescent="0.25">
      <c r="A455" s="115" t="s">
        <v>926</v>
      </c>
      <c r="B455" s="115" t="s">
        <v>927</v>
      </c>
      <c r="C455" s="107">
        <v>3737307</v>
      </c>
      <c r="D455" s="107">
        <v>0</v>
      </c>
      <c r="E455" s="107">
        <v>0</v>
      </c>
      <c r="F455" s="107">
        <v>3737307</v>
      </c>
    </row>
    <row r="456" spans="1:6" x14ac:dyDescent="0.25">
      <c r="A456" s="115" t="s">
        <v>1123</v>
      </c>
      <c r="B456" s="115" t="s">
        <v>1104</v>
      </c>
      <c r="C456" s="107">
        <v>3737307</v>
      </c>
      <c r="D456" s="107">
        <v>0</v>
      </c>
      <c r="E456" s="107">
        <v>0</v>
      </c>
      <c r="F456" s="107">
        <v>3737307</v>
      </c>
    </row>
    <row r="457" spans="1:6" x14ac:dyDescent="0.25">
      <c r="A457" s="115" t="s">
        <v>1124</v>
      </c>
      <c r="B457" s="115" t="s">
        <v>1104</v>
      </c>
      <c r="C457" s="107">
        <v>3737307</v>
      </c>
      <c r="D457" s="107">
        <v>0</v>
      </c>
      <c r="E457" s="107">
        <v>0</v>
      </c>
      <c r="F457" s="107">
        <v>3737307</v>
      </c>
    </row>
    <row r="458" spans="1:6" x14ac:dyDescent="0.25">
      <c r="A458" s="115" t="s">
        <v>931</v>
      </c>
      <c r="B458" s="115" t="s">
        <v>932</v>
      </c>
      <c r="C458" s="107">
        <v>2209025737.79</v>
      </c>
      <c r="D458" s="107">
        <v>649433920.38</v>
      </c>
      <c r="E458" s="107">
        <v>26997645</v>
      </c>
      <c r="F458" s="107">
        <v>2831462013.1700001</v>
      </c>
    </row>
    <row r="459" spans="1:6" x14ac:dyDescent="0.25">
      <c r="A459" s="115" t="s">
        <v>933</v>
      </c>
      <c r="B459" s="115" t="s">
        <v>934</v>
      </c>
      <c r="C459" s="107">
        <v>2047611469.3099999</v>
      </c>
      <c r="D459" s="107">
        <v>649433920.38</v>
      </c>
      <c r="E459" s="107">
        <v>20479227</v>
      </c>
      <c r="F459" s="107">
        <v>2676566162.6900001</v>
      </c>
    </row>
    <row r="460" spans="1:6" x14ac:dyDescent="0.25">
      <c r="A460" s="115" t="s">
        <v>935</v>
      </c>
      <c r="B460" s="115" t="s">
        <v>936</v>
      </c>
      <c r="C460" s="107">
        <v>918596240</v>
      </c>
      <c r="D460" s="107">
        <v>240373926</v>
      </c>
      <c r="E460" s="107">
        <v>6125480</v>
      </c>
      <c r="F460" s="107">
        <v>1152844686</v>
      </c>
    </row>
    <row r="461" spans="1:6" x14ac:dyDescent="0.25">
      <c r="A461" s="115" t="s">
        <v>937</v>
      </c>
      <c r="B461" s="115" t="s">
        <v>287</v>
      </c>
      <c r="C461" s="107">
        <v>853635947</v>
      </c>
      <c r="D461" s="107">
        <v>229378371</v>
      </c>
      <c r="E461" s="107">
        <v>6031416</v>
      </c>
      <c r="F461" s="107">
        <v>1076982902</v>
      </c>
    </row>
    <row r="462" spans="1:6" x14ac:dyDescent="0.25">
      <c r="A462" s="115" t="s">
        <v>938</v>
      </c>
      <c r="B462" s="115" t="s">
        <v>287</v>
      </c>
      <c r="C462" s="107">
        <v>853635947</v>
      </c>
      <c r="D462" s="107">
        <v>229378371</v>
      </c>
      <c r="E462" s="107">
        <v>6031416</v>
      </c>
      <c r="F462" s="107">
        <v>1076982902</v>
      </c>
    </row>
    <row r="463" spans="1:6" x14ac:dyDescent="0.25">
      <c r="A463" s="115" t="s">
        <v>1125</v>
      </c>
      <c r="B463" s="115" t="s">
        <v>1126</v>
      </c>
      <c r="C463" s="107">
        <v>324680</v>
      </c>
      <c r="D463" s="107">
        <v>238620</v>
      </c>
      <c r="E463" s="107">
        <v>0</v>
      </c>
      <c r="F463" s="107">
        <v>563300</v>
      </c>
    </row>
    <row r="464" spans="1:6" x14ac:dyDescent="0.25">
      <c r="A464" s="115" t="s">
        <v>1127</v>
      </c>
      <c r="B464" s="115" t="s">
        <v>1126</v>
      </c>
      <c r="C464" s="107">
        <v>324680</v>
      </c>
      <c r="D464" s="107">
        <v>238620</v>
      </c>
      <c r="E464" s="107">
        <v>0</v>
      </c>
      <c r="F464" s="107">
        <v>563300</v>
      </c>
    </row>
    <row r="465" spans="1:6" x14ac:dyDescent="0.25">
      <c r="A465" s="115" t="s">
        <v>942</v>
      </c>
      <c r="B465" s="115" t="s">
        <v>800</v>
      </c>
      <c r="C465" s="107">
        <v>49972433</v>
      </c>
      <c r="D465" s="107">
        <v>6706187</v>
      </c>
      <c r="E465" s="107">
        <v>0</v>
      </c>
      <c r="F465" s="107">
        <v>56678620</v>
      </c>
    </row>
    <row r="466" spans="1:6" x14ac:dyDescent="0.25">
      <c r="A466" s="115" t="s">
        <v>943</v>
      </c>
      <c r="B466" s="115" t="s">
        <v>944</v>
      </c>
      <c r="C466" s="107">
        <v>49972433</v>
      </c>
      <c r="D466" s="107">
        <v>6706187</v>
      </c>
      <c r="E466" s="107">
        <v>0</v>
      </c>
      <c r="F466" s="107">
        <v>56678620</v>
      </c>
    </row>
    <row r="467" spans="1:6" x14ac:dyDescent="0.25">
      <c r="A467" s="115" t="s">
        <v>945</v>
      </c>
      <c r="B467" s="115" t="s">
        <v>288</v>
      </c>
      <c r="C467" s="107">
        <v>10681379</v>
      </c>
      <c r="D467" s="107">
        <v>2938666</v>
      </c>
      <c r="E467" s="107">
        <v>56243</v>
      </c>
      <c r="F467" s="107">
        <v>13563802</v>
      </c>
    </row>
    <row r="468" spans="1:6" x14ac:dyDescent="0.25">
      <c r="A468" s="115" t="s">
        <v>946</v>
      </c>
      <c r="B468" s="115" t="s">
        <v>288</v>
      </c>
      <c r="C468" s="107">
        <v>10681379</v>
      </c>
      <c r="D468" s="107">
        <v>2938666</v>
      </c>
      <c r="E468" s="107">
        <v>56243</v>
      </c>
      <c r="F468" s="107">
        <v>13563802</v>
      </c>
    </row>
    <row r="469" spans="1:6" x14ac:dyDescent="0.25">
      <c r="A469" s="115" t="s">
        <v>947</v>
      </c>
      <c r="B469" s="115" t="s">
        <v>289</v>
      </c>
      <c r="C469" s="107">
        <v>3981801</v>
      </c>
      <c r="D469" s="107">
        <v>1112082</v>
      </c>
      <c r="E469" s="107">
        <v>37821</v>
      </c>
      <c r="F469" s="107">
        <v>5056062</v>
      </c>
    </row>
    <row r="470" spans="1:6" x14ac:dyDescent="0.25">
      <c r="A470" s="115" t="s">
        <v>948</v>
      </c>
      <c r="B470" s="115" t="s">
        <v>289</v>
      </c>
      <c r="C470" s="107">
        <v>3981801</v>
      </c>
      <c r="D470" s="107">
        <v>1112082</v>
      </c>
      <c r="E470" s="107">
        <v>37821</v>
      </c>
      <c r="F470" s="107">
        <v>5056062</v>
      </c>
    </row>
    <row r="471" spans="1:6" x14ac:dyDescent="0.25">
      <c r="A471" s="115" t="s">
        <v>949</v>
      </c>
      <c r="B471" s="115" t="s">
        <v>950</v>
      </c>
      <c r="C471" s="107">
        <v>167627</v>
      </c>
      <c r="D471" s="107">
        <v>14177220</v>
      </c>
      <c r="E471" s="107">
        <v>14344847</v>
      </c>
      <c r="F471" s="107">
        <v>0</v>
      </c>
    </row>
    <row r="472" spans="1:6" x14ac:dyDescent="0.25">
      <c r="A472" s="115" t="s">
        <v>951</v>
      </c>
      <c r="B472" s="115" t="s">
        <v>267</v>
      </c>
      <c r="C472" s="107">
        <v>167627</v>
      </c>
      <c r="D472" s="107">
        <v>14177220</v>
      </c>
      <c r="E472" s="107">
        <v>14344847</v>
      </c>
      <c r="F472" s="107">
        <v>0</v>
      </c>
    </row>
    <row r="473" spans="1:6" x14ac:dyDescent="0.25">
      <c r="A473" s="115" t="s">
        <v>952</v>
      </c>
      <c r="B473" s="115" t="s">
        <v>267</v>
      </c>
      <c r="C473" s="107">
        <v>167627</v>
      </c>
      <c r="D473" s="107">
        <v>14177220</v>
      </c>
      <c r="E473" s="107">
        <v>14344847</v>
      </c>
      <c r="F473" s="107">
        <v>0</v>
      </c>
    </row>
    <row r="474" spans="1:6" x14ac:dyDescent="0.25">
      <c r="A474" s="115" t="s">
        <v>953</v>
      </c>
      <c r="B474" s="115" t="s">
        <v>954</v>
      </c>
      <c r="C474" s="107">
        <v>254767718</v>
      </c>
      <c r="D474" s="107">
        <v>58533868</v>
      </c>
      <c r="E474" s="107">
        <v>0</v>
      </c>
      <c r="F474" s="107">
        <v>313301586</v>
      </c>
    </row>
    <row r="475" spans="1:6" x14ac:dyDescent="0.25">
      <c r="A475" s="115" t="s">
        <v>955</v>
      </c>
      <c r="B475" s="115" t="s">
        <v>266</v>
      </c>
      <c r="C475" s="107">
        <v>42352700</v>
      </c>
      <c r="D475" s="107">
        <v>9494400</v>
      </c>
      <c r="E475" s="107">
        <v>0</v>
      </c>
      <c r="F475" s="107">
        <v>51847100</v>
      </c>
    </row>
    <row r="476" spans="1:6" x14ac:dyDescent="0.25">
      <c r="A476" s="115" t="s">
        <v>956</v>
      </c>
      <c r="B476" s="115" t="s">
        <v>266</v>
      </c>
      <c r="C476" s="107">
        <v>42352700</v>
      </c>
      <c r="D476" s="107">
        <v>9494400</v>
      </c>
      <c r="E476" s="107">
        <v>0</v>
      </c>
      <c r="F476" s="107">
        <v>51847100</v>
      </c>
    </row>
    <row r="477" spans="1:6" x14ac:dyDescent="0.25">
      <c r="A477" s="115" t="s">
        <v>957</v>
      </c>
      <c r="B477" s="115" t="s">
        <v>290</v>
      </c>
      <c r="C477" s="107">
        <v>88905513</v>
      </c>
      <c r="D477" s="107">
        <v>20482285</v>
      </c>
      <c r="E477" s="107">
        <v>0</v>
      </c>
      <c r="F477" s="107">
        <v>109387798</v>
      </c>
    </row>
    <row r="478" spans="1:6" x14ac:dyDescent="0.25">
      <c r="A478" s="115" t="s">
        <v>958</v>
      </c>
      <c r="B478" s="115" t="s">
        <v>290</v>
      </c>
      <c r="C478" s="107">
        <v>88905513</v>
      </c>
      <c r="D478" s="107">
        <v>20482285</v>
      </c>
      <c r="E478" s="107">
        <v>0</v>
      </c>
      <c r="F478" s="107">
        <v>109387798</v>
      </c>
    </row>
    <row r="479" spans="1:6" x14ac:dyDescent="0.25">
      <c r="A479" s="115" t="s">
        <v>959</v>
      </c>
      <c r="B479" s="115" t="s">
        <v>291</v>
      </c>
      <c r="C479" s="107">
        <v>6720100</v>
      </c>
      <c r="D479" s="107">
        <v>1549600</v>
      </c>
      <c r="E479" s="107">
        <v>0</v>
      </c>
      <c r="F479" s="107">
        <v>8269700</v>
      </c>
    </row>
    <row r="480" spans="1:6" x14ac:dyDescent="0.25">
      <c r="A480" s="115" t="s">
        <v>960</v>
      </c>
      <c r="B480" s="115" t="s">
        <v>291</v>
      </c>
      <c r="C480" s="107">
        <v>6720100</v>
      </c>
      <c r="D480" s="107">
        <v>1549600</v>
      </c>
      <c r="E480" s="107">
        <v>0</v>
      </c>
      <c r="F480" s="107">
        <v>8269700</v>
      </c>
    </row>
    <row r="481" spans="1:6" x14ac:dyDescent="0.25">
      <c r="A481" s="115" t="s">
        <v>961</v>
      </c>
      <c r="B481" s="115" t="s">
        <v>292</v>
      </c>
      <c r="C481" s="107">
        <v>70403068</v>
      </c>
      <c r="D481" s="107">
        <v>16594758</v>
      </c>
      <c r="E481" s="107">
        <v>0</v>
      </c>
      <c r="F481" s="107">
        <v>86997826</v>
      </c>
    </row>
    <row r="482" spans="1:6" x14ac:dyDescent="0.25">
      <c r="A482" s="115" t="s">
        <v>962</v>
      </c>
      <c r="B482" s="115" t="s">
        <v>292</v>
      </c>
      <c r="C482" s="107">
        <v>70403068</v>
      </c>
      <c r="D482" s="107">
        <v>16594758</v>
      </c>
      <c r="E482" s="107">
        <v>0</v>
      </c>
      <c r="F482" s="107">
        <v>86997826</v>
      </c>
    </row>
    <row r="483" spans="1:6" x14ac:dyDescent="0.25">
      <c r="A483" s="115" t="s">
        <v>963</v>
      </c>
      <c r="B483" s="115" t="s">
        <v>293</v>
      </c>
      <c r="C483" s="107">
        <v>46386337</v>
      </c>
      <c r="D483" s="107">
        <v>10412825</v>
      </c>
      <c r="E483" s="107">
        <v>0</v>
      </c>
      <c r="F483" s="107">
        <v>56799162</v>
      </c>
    </row>
    <row r="484" spans="1:6" x14ac:dyDescent="0.25">
      <c r="A484" s="115" t="s">
        <v>964</v>
      </c>
      <c r="B484" s="115" t="s">
        <v>293</v>
      </c>
      <c r="C484" s="107">
        <v>46386337</v>
      </c>
      <c r="D484" s="107">
        <v>10412825</v>
      </c>
      <c r="E484" s="107">
        <v>0</v>
      </c>
      <c r="F484" s="107">
        <v>56799162</v>
      </c>
    </row>
    <row r="485" spans="1:6" x14ac:dyDescent="0.25">
      <c r="A485" s="115" t="s">
        <v>965</v>
      </c>
      <c r="B485" s="115" t="s">
        <v>966</v>
      </c>
      <c r="C485" s="107">
        <v>52948900</v>
      </c>
      <c r="D485" s="107">
        <v>11869500</v>
      </c>
      <c r="E485" s="107">
        <v>0</v>
      </c>
      <c r="F485" s="107">
        <v>64818400</v>
      </c>
    </row>
    <row r="486" spans="1:6" x14ac:dyDescent="0.25">
      <c r="A486" s="115" t="s">
        <v>967</v>
      </c>
      <c r="B486" s="115" t="s">
        <v>765</v>
      </c>
      <c r="C486" s="107">
        <v>31765200</v>
      </c>
      <c r="D486" s="107">
        <v>7120900</v>
      </c>
      <c r="E486" s="107">
        <v>0</v>
      </c>
      <c r="F486" s="107">
        <v>38886100</v>
      </c>
    </row>
    <row r="487" spans="1:6" x14ac:dyDescent="0.25">
      <c r="A487" s="115" t="s">
        <v>968</v>
      </c>
      <c r="B487" s="115" t="s">
        <v>765</v>
      </c>
      <c r="C487" s="107">
        <v>31765200</v>
      </c>
      <c r="D487" s="107">
        <v>7120900</v>
      </c>
      <c r="E487" s="107">
        <v>0</v>
      </c>
      <c r="F487" s="107">
        <v>38886100</v>
      </c>
    </row>
    <row r="488" spans="1:6" x14ac:dyDescent="0.25">
      <c r="A488" s="115" t="s">
        <v>969</v>
      </c>
      <c r="B488" s="115" t="s">
        <v>767</v>
      </c>
      <c r="C488" s="107">
        <v>21183700</v>
      </c>
      <c r="D488" s="107">
        <v>4748600</v>
      </c>
      <c r="E488" s="107">
        <v>0</v>
      </c>
      <c r="F488" s="107">
        <v>25932300</v>
      </c>
    </row>
    <row r="489" spans="1:6" x14ac:dyDescent="0.25">
      <c r="A489" s="115" t="s">
        <v>970</v>
      </c>
      <c r="B489" s="115" t="s">
        <v>767</v>
      </c>
      <c r="C489" s="107">
        <v>21183700</v>
      </c>
      <c r="D489" s="107">
        <v>4748600</v>
      </c>
      <c r="E489" s="107">
        <v>0</v>
      </c>
      <c r="F489" s="107">
        <v>25932300</v>
      </c>
    </row>
    <row r="490" spans="1:6" x14ac:dyDescent="0.25">
      <c r="A490" s="115" t="s">
        <v>971</v>
      </c>
      <c r="B490" s="115" t="s">
        <v>972</v>
      </c>
      <c r="C490" s="107">
        <v>480155187</v>
      </c>
      <c r="D490" s="107">
        <v>119705899</v>
      </c>
      <c r="E490" s="107">
        <v>0</v>
      </c>
      <c r="F490" s="107">
        <v>599861086</v>
      </c>
    </row>
    <row r="491" spans="1:6" x14ac:dyDescent="0.25">
      <c r="A491" s="115" t="s">
        <v>973</v>
      </c>
      <c r="B491" s="115" t="s">
        <v>258</v>
      </c>
      <c r="C491" s="107">
        <v>59603068</v>
      </c>
      <c r="D491" s="107">
        <v>14904587</v>
      </c>
      <c r="E491" s="107">
        <v>0</v>
      </c>
      <c r="F491" s="107">
        <v>74507655</v>
      </c>
    </row>
    <row r="492" spans="1:6" x14ac:dyDescent="0.25">
      <c r="A492" s="115" t="s">
        <v>974</v>
      </c>
      <c r="B492" s="115" t="s">
        <v>258</v>
      </c>
      <c r="C492" s="107">
        <v>59603068</v>
      </c>
      <c r="D492" s="107">
        <v>14904587</v>
      </c>
      <c r="E492" s="107">
        <v>0</v>
      </c>
      <c r="F492" s="107">
        <v>74507655</v>
      </c>
    </row>
    <row r="493" spans="1:6" x14ac:dyDescent="0.25">
      <c r="A493" s="115" t="s">
        <v>975</v>
      </c>
      <c r="B493" s="115" t="s">
        <v>297</v>
      </c>
      <c r="C493" s="107">
        <v>87167459</v>
      </c>
      <c r="D493" s="107">
        <v>20770911</v>
      </c>
      <c r="E493" s="107">
        <v>0</v>
      </c>
      <c r="F493" s="107">
        <v>107938370</v>
      </c>
    </row>
    <row r="494" spans="1:6" x14ac:dyDescent="0.25">
      <c r="A494" s="115" t="s">
        <v>976</v>
      </c>
      <c r="B494" s="115" t="s">
        <v>297</v>
      </c>
      <c r="C494" s="107">
        <v>87167459</v>
      </c>
      <c r="D494" s="107">
        <v>20770911</v>
      </c>
      <c r="E494" s="107">
        <v>0</v>
      </c>
      <c r="F494" s="107">
        <v>107938370</v>
      </c>
    </row>
    <row r="495" spans="1:6" x14ac:dyDescent="0.25">
      <c r="A495" s="115" t="s">
        <v>977</v>
      </c>
      <c r="B495" s="115" t="s">
        <v>298</v>
      </c>
      <c r="C495" s="107">
        <v>40738221</v>
      </c>
      <c r="D495" s="107">
        <v>10187286</v>
      </c>
      <c r="E495" s="107">
        <v>0</v>
      </c>
      <c r="F495" s="107">
        <v>50925507</v>
      </c>
    </row>
    <row r="496" spans="1:6" x14ac:dyDescent="0.25">
      <c r="A496" s="115" t="s">
        <v>978</v>
      </c>
      <c r="B496" s="115" t="s">
        <v>298</v>
      </c>
      <c r="C496" s="107">
        <v>40738221</v>
      </c>
      <c r="D496" s="107">
        <v>10187286</v>
      </c>
      <c r="E496" s="107">
        <v>0</v>
      </c>
      <c r="F496" s="107">
        <v>50925507</v>
      </c>
    </row>
    <row r="497" spans="1:6" x14ac:dyDescent="0.25">
      <c r="A497" s="115" t="s">
        <v>979</v>
      </c>
      <c r="B497" s="115" t="s">
        <v>299</v>
      </c>
      <c r="C497" s="107">
        <v>94308311</v>
      </c>
      <c r="D497" s="107">
        <v>21827089</v>
      </c>
      <c r="E497" s="107">
        <v>0</v>
      </c>
      <c r="F497" s="107">
        <v>116135400</v>
      </c>
    </row>
    <row r="498" spans="1:6" x14ac:dyDescent="0.25">
      <c r="A498" s="115" t="s">
        <v>980</v>
      </c>
      <c r="B498" s="115" t="s">
        <v>299</v>
      </c>
      <c r="C498" s="107">
        <v>94308311</v>
      </c>
      <c r="D498" s="107">
        <v>21827089</v>
      </c>
      <c r="E498" s="107">
        <v>0</v>
      </c>
      <c r="F498" s="107">
        <v>116135400</v>
      </c>
    </row>
    <row r="499" spans="1:6" x14ac:dyDescent="0.25">
      <c r="A499" s="115" t="s">
        <v>981</v>
      </c>
      <c r="B499" s="115" t="s">
        <v>300</v>
      </c>
      <c r="C499" s="107">
        <v>82706209</v>
      </c>
      <c r="D499" s="107">
        <v>20748735</v>
      </c>
      <c r="E499" s="107">
        <v>0</v>
      </c>
      <c r="F499" s="107">
        <v>103454944</v>
      </c>
    </row>
    <row r="500" spans="1:6" x14ac:dyDescent="0.25">
      <c r="A500" s="115" t="s">
        <v>982</v>
      </c>
      <c r="B500" s="115" t="s">
        <v>300</v>
      </c>
      <c r="C500" s="107">
        <v>82706209</v>
      </c>
      <c r="D500" s="107">
        <v>20748735</v>
      </c>
      <c r="E500" s="107">
        <v>0</v>
      </c>
      <c r="F500" s="107">
        <v>103454944</v>
      </c>
    </row>
    <row r="501" spans="1:6" x14ac:dyDescent="0.25">
      <c r="A501" s="115" t="s">
        <v>1128</v>
      </c>
      <c r="B501" s="115" t="s">
        <v>301</v>
      </c>
      <c r="C501" s="107">
        <v>5382528</v>
      </c>
      <c r="D501" s="107">
        <v>1271337</v>
      </c>
      <c r="E501" s="107">
        <v>0</v>
      </c>
      <c r="F501" s="107">
        <v>6653865</v>
      </c>
    </row>
    <row r="502" spans="1:6" x14ac:dyDescent="0.25">
      <c r="A502" s="115" t="s">
        <v>1129</v>
      </c>
      <c r="B502" s="115" t="s">
        <v>301</v>
      </c>
      <c r="C502" s="107">
        <v>5382528</v>
      </c>
      <c r="D502" s="107">
        <v>1271337</v>
      </c>
      <c r="E502" s="107">
        <v>0</v>
      </c>
      <c r="F502" s="107">
        <v>6653865</v>
      </c>
    </row>
    <row r="503" spans="1:6" x14ac:dyDescent="0.25">
      <c r="A503" s="115" t="s">
        <v>983</v>
      </c>
      <c r="B503" s="115" t="s">
        <v>302</v>
      </c>
      <c r="C503" s="107">
        <v>110249391</v>
      </c>
      <c r="D503" s="107">
        <v>29995954</v>
      </c>
      <c r="E503" s="107">
        <v>0</v>
      </c>
      <c r="F503" s="107">
        <v>140245345</v>
      </c>
    </row>
    <row r="504" spans="1:6" x14ac:dyDescent="0.25">
      <c r="A504" s="115" t="s">
        <v>984</v>
      </c>
      <c r="B504" s="115" t="s">
        <v>985</v>
      </c>
      <c r="C504" s="107">
        <v>45737948</v>
      </c>
      <c r="D504" s="107">
        <v>11012396</v>
      </c>
      <c r="E504" s="107">
        <v>0</v>
      </c>
      <c r="F504" s="107">
        <v>56750344</v>
      </c>
    </row>
    <row r="505" spans="1:6" x14ac:dyDescent="0.25">
      <c r="A505" s="115" t="s">
        <v>986</v>
      </c>
      <c r="B505" s="115" t="s">
        <v>987</v>
      </c>
      <c r="C505" s="107">
        <v>53251800</v>
      </c>
      <c r="D505" s="107">
        <v>18983558</v>
      </c>
      <c r="E505" s="107">
        <v>0</v>
      </c>
      <c r="F505" s="107">
        <v>72235358</v>
      </c>
    </row>
    <row r="506" spans="1:6" x14ac:dyDescent="0.25">
      <c r="A506" s="115" t="s">
        <v>988</v>
      </c>
      <c r="B506" s="115" t="s">
        <v>305</v>
      </c>
      <c r="C506" s="107">
        <v>11259643</v>
      </c>
      <c r="D506" s="107">
        <v>0</v>
      </c>
      <c r="E506" s="107">
        <v>0</v>
      </c>
      <c r="F506" s="107">
        <v>11259643</v>
      </c>
    </row>
    <row r="507" spans="1:6" x14ac:dyDescent="0.25">
      <c r="A507" s="115" t="s">
        <v>1148</v>
      </c>
      <c r="B507" s="115" t="s">
        <v>1149</v>
      </c>
      <c r="C507" s="107">
        <v>169432</v>
      </c>
      <c r="D507" s="107">
        <v>12344290</v>
      </c>
      <c r="E507" s="107">
        <v>0</v>
      </c>
      <c r="F507" s="107">
        <v>12513722</v>
      </c>
    </row>
    <row r="508" spans="1:6" x14ac:dyDescent="0.25">
      <c r="A508" s="115" t="s">
        <v>1231</v>
      </c>
      <c r="B508" s="115" t="s">
        <v>1232</v>
      </c>
      <c r="C508" s="107">
        <v>0</v>
      </c>
      <c r="D508" s="107">
        <v>12344290</v>
      </c>
      <c r="E508" s="107">
        <v>0</v>
      </c>
      <c r="F508" s="107">
        <v>12344290</v>
      </c>
    </row>
    <row r="509" spans="1:6" x14ac:dyDescent="0.25">
      <c r="A509" s="115" t="s">
        <v>1233</v>
      </c>
      <c r="B509" s="115" t="s">
        <v>1232</v>
      </c>
      <c r="C509" s="107">
        <v>0</v>
      </c>
      <c r="D509" s="107">
        <v>12344290</v>
      </c>
      <c r="E509" s="107">
        <v>0</v>
      </c>
      <c r="F509" s="107">
        <v>12344290</v>
      </c>
    </row>
    <row r="510" spans="1:6" x14ac:dyDescent="0.25">
      <c r="A510" s="115" t="s">
        <v>1150</v>
      </c>
      <c r="B510" s="115" t="s">
        <v>1151</v>
      </c>
      <c r="C510" s="107">
        <v>169432</v>
      </c>
      <c r="D510" s="107">
        <v>0</v>
      </c>
      <c r="E510" s="107">
        <v>0</v>
      </c>
      <c r="F510" s="107">
        <v>169432</v>
      </c>
    </row>
    <row r="511" spans="1:6" x14ac:dyDescent="0.25">
      <c r="A511" s="115" t="s">
        <v>1152</v>
      </c>
      <c r="B511" s="115" t="s">
        <v>1151</v>
      </c>
      <c r="C511" s="107">
        <v>169432</v>
      </c>
      <c r="D511" s="107">
        <v>0</v>
      </c>
      <c r="E511" s="107">
        <v>0</v>
      </c>
      <c r="F511" s="107">
        <v>169432</v>
      </c>
    </row>
    <row r="512" spans="1:6" s="127" customFormat="1" x14ac:dyDescent="0.25">
      <c r="A512" s="190" t="s">
        <v>989</v>
      </c>
      <c r="B512" s="190" t="s">
        <v>990</v>
      </c>
      <c r="C512" s="191">
        <v>340521365.31</v>
      </c>
      <c r="D512" s="191">
        <v>165475350.38</v>
      </c>
      <c r="E512" s="191">
        <v>8900</v>
      </c>
      <c r="F512" s="191">
        <v>505987815.69</v>
      </c>
    </row>
    <row r="513" spans="1:6" x14ac:dyDescent="0.25">
      <c r="A513" s="115" t="s">
        <v>991</v>
      </c>
      <c r="B513" s="115" t="s">
        <v>48</v>
      </c>
      <c r="C513" s="107">
        <v>3493920.79</v>
      </c>
      <c r="D513" s="107">
        <v>174388.07</v>
      </c>
      <c r="E513" s="107">
        <v>0</v>
      </c>
      <c r="F513" s="107">
        <v>3668308.86</v>
      </c>
    </row>
    <row r="514" spans="1:6" x14ac:dyDescent="0.25">
      <c r="A514" s="115" t="s">
        <v>992</v>
      </c>
      <c r="B514" s="115" t="s">
        <v>48</v>
      </c>
      <c r="C514" s="107">
        <v>3493920.79</v>
      </c>
      <c r="D514" s="107">
        <v>174388.07</v>
      </c>
      <c r="E514" s="107">
        <v>0</v>
      </c>
      <c r="F514" s="107">
        <v>3668308.86</v>
      </c>
    </row>
    <row r="515" spans="1:6" x14ac:dyDescent="0.25">
      <c r="A515" s="115" t="s">
        <v>993</v>
      </c>
      <c r="B515" s="115" t="s">
        <v>994</v>
      </c>
      <c r="C515" s="107">
        <v>700700</v>
      </c>
      <c r="D515" s="107">
        <v>8481461.5899999999</v>
      </c>
      <c r="E515" s="107">
        <v>0</v>
      </c>
      <c r="F515" s="107">
        <v>9182161.5899999999</v>
      </c>
    </row>
    <row r="516" spans="1:6" x14ac:dyDescent="0.25">
      <c r="A516" s="115" t="s">
        <v>995</v>
      </c>
      <c r="B516" s="115" t="s">
        <v>994</v>
      </c>
      <c r="C516" s="107">
        <v>700700</v>
      </c>
      <c r="D516" s="107">
        <v>8481461.5899999999</v>
      </c>
      <c r="E516" s="107">
        <v>0</v>
      </c>
      <c r="F516" s="107">
        <v>9182161.5899999999</v>
      </c>
    </row>
    <row r="517" spans="1:6" x14ac:dyDescent="0.25">
      <c r="A517" s="115" t="s">
        <v>996</v>
      </c>
      <c r="B517" s="115" t="s">
        <v>306</v>
      </c>
      <c r="C517" s="107">
        <v>24480644.390000001</v>
      </c>
      <c r="D517" s="107">
        <v>6769077.2000000002</v>
      </c>
      <c r="E517" s="107">
        <v>0</v>
      </c>
      <c r="F517" s="107">
        <v>31249721.59</v>
      </c>
    </row>
    <row r="518" spans="1:6" x14ac:dyDescent="0.25">
      <c r="A518" s="115" t="s">
        <v>997</v>
      </c>
      <c r="B518" s="115" t="s">
        <v>306</v>
      </c>
      <c r="C518" s="107">
        <v>24480644.390000001</v>
      </c>
      <c r="D518" s="107">
        <v>6769077.2000000002</v>
      </c>
      <c r="E518" s="107">
        <v>0</v>
      </c>
      <c r="F518" s="107">
        <v>31249721.59</v>
      </c>
    </row>
    <row r="519" spans="1:6" x14ac:dyDescent="0.25">
      <c r="A519" s="115" t="s">
        <v>1153</v>
      </c>
      <c r="B519" s="115" t="s">
        <v>1154</v>
      </c>
      <c r="C519" s="107">
        <v>192047.37</v>
      </c>
      <c r="D519" s="107">
        <v>99960</v>
      </c>
      <c r="E519" s="107">
        <v>0</v>
      </c>
      <c r="F519" s="107">
        <v>292007.37</v>
      </c>
    </row>
    <row r="520" spans="1:6" x14ac:dyDescent="0.25">
      <c r="A520" s="115" t="s">
        <v>1155</v>
      </c>
      <c r="B520" s="115" t="s">
        <v>1154</v>
      </c>
      <c r="C520" s="107">
        <v>192047.37</v>
      </c>
      <c r="D520" s="107">
        <v>99960</v>
      </c>
      <c r="E520" s="107">
        <v>0</v>
      </c>
      <c r="F520" s="107">
        <v>292007.37</v>
      </c>
    </row>
    <row r="521" spans="1:6" x14ac:dyDescent="0.25">
      <c r="A521" s="115" t="s">
        <v>1156</v>
      </c>
      <c r="B521" s="115" t="s">
        <v>1157</v>
      </c>
      <c r="C521" s="107">
        <v>2668900</v>
      </c>
      <c r="D521" s="107">
        <v>35400</v>
      </c>
      <c r="E521" s="107">
        <v>0</v>
      </c>
      <c r="F521" s="107">
        <v>2704300</v>
      </c>
    </row>
    <row r="522" spans="1:6" x14ac:dyDescent="0.25">
      <c r="A522" s="115" t="s">
        <v>1158</v>
      </c>
      <c r="B522" s="115" t="s">
        <v>1157</v>
      </c>
      <c r="C522" s="107">
        <v>2668900</v>
      </c>
      <c r="D522" s="107">
        <v>35400</v>
      </c>
      <c r="E522" s="107">
        <v>0</v>
      </c>
      <c r="F522" s="107">
        <v>2704300</v>
      </c>
    </row>
    <row r="523" spans="1:6" x14ac:dyDescent="0.25">
      <c r="A523" s="115" t="s">
        <v>998</v>
      </c>
      <c r="B523" s="115" t="s">
        <v>999</v>
      </c>
      <c r="C523" s="107">
        <v>54625213</v>
      </c>
      <c r="D523" s="107">
        <v>0</v>
      </c>
      <c r="E523" s="107">
        <v>0</v>
      </c>
      <c r="F523" s="107">
        <v>54625213</v>
      </c>
    </row>
    <row r="524" spans="1:6" x14ac:dyDescent="0.25">
      <c r="A524" s="115" t="s">
        <v>1000</v>
      </c>
      <c r="B524" s="115" t="s">
        <v>999</v>
      </c>
      <c r="C524" s="107">
        <v>54625213</v>
      </c>
      <c r="D524" s="107">
        <v>0</v>
      </c>
      <c r="E524" s="107">
        <v>0</v>
      </c>
      <c r="F524" s="107">
        <v>54625213</v>
      </c>
    </row>
    <row r="525" spans="1:6" x14ac:dyDescent="0.25">
      <c r="A525" s="115" t="s">
        <v>1001</v>
      </c>
      <c r="B525" s="115" t="s">
        <v>1002</v>
      </c>
      <c r="C525" s="107">
        <v>641345</v>
      </c>
      <c r="D525" s="107">
        <v>159204</v>
      </c>
      <c r="E525" s="107">
        <v>0</v>
      </c>
      <c r="F525" s="107">
        <v>800549</v>
      </c>
    </row>
    <row r="526" spans="1:6" x14ac:dyDescent="0.25">
      <c r="A526" s="115" t="s">
        <v>1003</v>
      </c>
      <c r="B526" s="115" t="s">
        <v>1002</v>
      </c>
      <c r="C526" s="107">
        <v>641345</v>
      </c>
      <c r="D526" s="107">
        <v>159204</v>
      </c>
      <c r="E526" s="107">
        <v>0</v>
      </c>
      <c r="F526" s="107">
        <v>800549</v>
      </c>
    </row>
    <row r="527" spans="1:6" x14ac:dyDescent="0.25">
      <c r="A527" s="115" t="s">
        <v>1130</v>
      </c>
      <c r="B527" s="115" t="s">
        <v>1131</v>
      </c>
      <c r="C527" s="107">
        <v>40433256</v>
      </c>
      <c r="D527" s="107">
        <v>11610054</v>
      </c>
      <c r="E527" s="107">
        <v>0</v>
      </c>
      <c r="F527" s="107">
        <v>52043310</v>
      </c>
    </row>
    <row r="528" spans="1:6" x14ac:dyDescent="0.25">
      <c r="A528" s="115" t="s">
        <v>1132</v>
      </c>
      <c r="B528" s="115" t="s">
        <v>1131</v>
      </c>
      <c r="C528" s="107">
        <v>40433256</v>
      </c>
      <c r="D528" s="107">
        <v>11610054</v>
      </c>
      <c r="E528" s="107">
        <v>0</v>
      </c>
      <c r="F528" s="107">
        <v>52043310</v>
      </c>
    </row>
    <row r="529" spans="1:6" x14ac:dyDescent="0.25">
      <c r="A529" s="115" t="s">
        <v>1159</v>
      </c>
      <c r="B529" s="115" t="s">
        <v>1160</v>
      </c>
      <c r="C529" s="107">
        <v>24246.03</v>
      </c>
      <c r="D529" s="107">
        <v>24969.05</v>
      </c>
      <c r="E529" s="107">
        <v>0</v>
      </c>
      <c r="F529" s="107">
        <v>49215.08</v>
      </c>
    </row>
    <row r="530" spans="1:6" x14ac:dyDescent="0.25">
      <c r="A530" s="115" t="s">
        <v>1161</v>
      </c>
      <c r="B530" s="115" t="s">
        <v>1160</v>
      </c>
      <c r="C530" s="107">
        <v>24246.03</v>
      </c>
      <c r="D530" s="107">
        <v>24969.05</v>
      </c>
      <c r="E530" s="107">
        <v>0</v>
      </c>
      <c r="F530" s="107">
        <v>49215.08</v>
      </c>
    </row>
    <row r="531" spans="1:6" x14ac:dyDescent="0.25">
      <c r="A531" s="115" t="s">
        <v>1006</v>
      </c>
      <c r="B531" s="115" t="s">
        <v>246</v>
      </c>
      <c r="C531" s="107">
        <v>147342355.99000001</v>
      </c>
      <c r="D531" s="107">
        <v>92078843</v>
      </c>
      <c r="E531" s="107">
        <v>0</v>
      </c>
      <c r="F531" s="107">
        <v>239421198.99000001</v>
      </c>
    </row>
    <row r="532" spans="1:6" x14ac:dyDescent="0.25">
      <c r="A532" s="115" t="s">
        <v>1007</v>
      </c>
      <c r="B532" s="115" t="s">
        <v>246</v>
      </c>
      <c r="C532" s="107">
        <v>147342355.99000001</v>
      </c>
      <c r="D532" s="107">
        <v>92078843</v>
      </c>
      <c r="E532" s="107">
        <v>0</v>
      </c>
      <c r="F532" s="107">
        <v>239421198.99000001</v>
      </c>
    </row>
    <row r="533" spans="1:6" x14ac:dyDescent="0.25">
      <c r="A533" s="115" t="s">
        <v>1008</v>
      </c>
      <c r="B533" s="115" t="s">
        <v>247</v>
      </c>
      <c r="C533" s="107">
        <v>65587236.740000002</v>
      </c>
      <c r="D533" s="107">
        <v>46041993.469999999</v>
      </c>
      <c r="E533" s="107">
        <v>8900</v>
      </c>
      <c r="F533" s="107">
        <v>111620330.20999999</v>
      </c>
    </row>
    <row r="534" spans="1:6" x14ac:dyDescent="0.25">
      <c r="A534" s="115" t="s">
        <v>1009</v>
      </c>
      <c r="B534" s="115" t="s">
        <v>247</v>
      </c>
      <c r="C534" s="107">
        <v>65587236.740000002</v>
      </c>
      <c r="D534" s="107">
        <v>46041993.469999999</v>
      </c>
      <c r="E534" s="107">
        <v>8900</v>
      </c>
      <c r="F534" s="107">
        <v>111620330.20999999</v>
      </c>
    </row>
    <row r="535" spans="1:6" x14ac:dyDescent="0.25">
      <c r="A535" s="115" t="s">
        <v>1162</v>
      </c>
      <c r="B535" s="115" t="s">
        <v>1163</v>
      </c>
      <c r="C535" s="107">
        <v>331500</v>
      </c>
      <c r="D535" s="107">
        <v>0</v>
      </c>
      <c r="E535" s="107">
        <v>0</v>
      </c>
      <c r="F535" s="107">
        <v>331500</v>
      </c>
    </row>
    <row r="536" spans="1:6" x14ac:dyDescent="0.25">
      <c r="A536" s="115" t="s">
        <v>1164</v>
      </c>
      <c r="B536" s="115" t="s">
        <v>1163</v>
      </c>
      <c r="C536" s="107">
        <v>331500</v>
      </c>
      <c r="D536" s="107">
        <v>0</v>
      </c>
      <c r="E536" s="107">
        <v>0</v>
      </c>
      <c r="F536" s="107">
        <v>331500</v>
      </c>
    </row>
    <row r="537" spans="1:6" x14ac:dyDescent="0.25">
      <c r="A537" s="115" t="s">
        <v>1176</v>
      </c>
      <c r="B537" s="115" t="s">
        <v>728</v>
      </c>
      <c r="C537" s="107">
        <v>285000</v>
      </c>
      <c r="D537" s="107">
        <v>26953867</v>
      </c>
      <c r="E537" s="107">
        <v>0</v>
      </c>
      <c r="F537" s="107">
        <v>27238867</v>
      </c>
    </row>
    <row r="538" spans="1:6" x14ac:dyDescent="0.25">
      <c r="A538" s="115" t="s">
        <v>1177</v>
      </c>
      <c r="B538" s="115" t="s">
        <v>730</v>
      </c>
      <c r="C538" s="107">
        <v>0</v>
      </c>
      <c r="D538" s="107">
        <v>26876867</v>
      </c>
      <c r="E538" s="107">
        <v>0</v>
      </c>
      <c r="F538" s="107">
        <v>26876867</v>
      </c>
    </row>
    <row r="539" spans="1:6" x14ac:dyDescent="0.25">
      <c r="A539" s="115" t="s">
        <v>1178</v>
      </c>
      <c r="B539" s="115" t="s">
        <v>730</v>
      </c>
      <c r="C539" s="107">
        <v>0</v>
      </c>
      <c r="D539" s="107">
        <v>26876867</v>
      </c>
      <c r="E539" s="107">
        <v>0</v>
      </c>
      <c r="F539" s="107">
        <v>26876867</v>
      </c>
    </row>
    <row r="540" spans="1:6" x14ac:dyDescent="0.25">
      <c r="A540" s="115" t="s">
        <v>1203</v>
      </c>
      <c r="B540" s="115" t="s">
        <v>1201</v>
      </c>
      <c r="C540" s="107">
        <v>285000</v>
      </c>
      <c r="D540" s="107">
        <v>0</v>
      </c>
      <c r="E540" s="107">
        <v>0</v>
      </c>
      <c r="F540" s="107">
        <v>285000</v>
      </c>
    </row>
    <row r="541" spans="1:6" x14ac:dyDescent="0.25">
      <c r="A541" s="115" t="s">
        <v>1204</v>
      </c>
      <c r="B541" s="115" t="s">
        <v>1201</v>
      </c>
      <c r="C541" s="107">
        <v>285000</v>
      </c>
      <c r="D541" s="107">
        <v>0</v>
      </c>
      <c r="E541" s="107">
        <v>0</v>
      </c>
      <c r="F541" s="107">
        <v>285000</v>
      </c>
    </row>
    <row r="542" spans="1:6" x14ac:dyDescent="0.25">
      <c r="A542" s="115" t="s">
        <v>1179</v>
      </c>
      <c r="B542" s="115" t="s">
        <v>736</v>
      </c>
      <c r="C542" s="107">
        <v>0</v>
      </c>
      <c r="D542" s="107">
        <v>77000</v>
      </c>
      <c r="E542" s="107">
        <v>0</v>
      </c>
      <c r="F542" s="107">
        <v>77000</v>
      </c>
    </row>
    <row r="543" spans="1:6" x14ac:dyDescent="0.25">
      <c r="A543" s="115" t="s">
        <v>1180</v>
      </c>
      <c r="B543" s="115" t="s">
        <v>736</v>
      </c>
      <c r="C543" s="107">
        <v>0</v>
      </c>
      <c r="D543" s="107">
        <v>77000</v>
      </c>
      <c r="E543" s="107">
        <v>0</v>
      </c>
      <c r="F543" s="107">
        <v>77000</v>
      </c>
    </row>
    <row r="544" spans="1:6" x14ac:dyDescent="0.25">
      <c r="A544" s="115" t="s">
        <v>1010</v>
      </c>
      <c r="B544" s="115" t="s">
        <v>307</v>
      </c>
      <c r="C544" s="107">
        <v>151582292.47999999</v>
      </c>
      <c r="D544" s="107">
        <v>0</v>
      </c>
      <c r="E544" s="107">
        <v>0</v>
      </c>
      <c r="F544" s="107">
        <v>151582292.47999999</v>
      </c>
    </row>
    <row r="545" spans="1:6" x14ac:dyDescent="0.25">
      <c r="A545" s="115" t="s">
        <v>1011</v>
      </c>
      <c r="B545" s="115" t="s">
        <v>1012</v>
      </c>
      <c r="C545" s="107">
        <v>106840392.48</v>
      </c>
      <c r="D545" s="107">
        <v>0</v>
      </c>
      <c r="E545" s="107">
        <v>0</v>
      </c>
      <c r="F545" s="107">
        <v>106840392.48</v>
      </c>
    </row>
    <row r="546" spans="1:6" x14ac:dyDescent="0.25">
      <c r="A546" s="115" t="s">
        <v>1013</v>
      </c>
      <c r="B546" s="115" t="s">
        <v>63</v>
      </c>
      <c r="C546" s="107">
        <v>9608345</v>
      </c>
      <c r="D546" s="107">
        <v>0</v>
      </c>
      <c r="E546" s="107">
        <v>0</v>
      </c>
      <c r="F546" s="107">
        <v>9608345</v>
      </c>
    </row>
    <row r="547" spans="1:6" x14ac:dyDescent="0.25">
      <c r="A547" s="115" t="s">
        <v>1014</v>
      </c>
      <c r="B547" s="115" t="s">
        <v>515</v>
      </c>
      <c r="C547" s="107">
        <v>9608345</v>
      </c>
      <c r="D547" s="107">
        <v>0</v>
      </c>
      <c r="E547" s="107">
        <v>0</v>
      </c>
      <c r="F547" s="107">
        <v>9608345</v>
      </c>
    </row>
    <row r="548" spans="1:6" x14ac:dyDescent="0.25">
      <c r="A548" s="115" t="s">
        <v>1015</v>
      </c>
      <c r="B548" s="115" t="s">
        <v>64</v>
      </c>
      <c r="C548" s="107">
        <v>1056325</v>
      </c>
      <c r="D548" s="107">
        <v>0</v>
      </c>
      <c r="E548" s="107">
        <v>0</v>
      </c>
      <c r="F548" s="107">
        <v>1056325</v>
      </c>
    </row>
    <row r="549" spans="1:6" x14ac:dyDescent="0.25">
      <c r="A549" s="115" t="s">
        <v>1016</v>
      </c>
      <c r="B549" s="115" t="s">
        <v>209</v>
      </c>
      <c r="C549" s="107">
        <v>1056325</v>
      </c>
      <c r="D549" s="107">
        <v>0</v>
      </c>
      <c r="E549" s="107">
        <v>0</v>
      </c>
      <c r="F549" s="107">
        <v>1056325</v>
      </c>
    </row>
    <row r="550" spans="1:6" x14ac:dyDescent="0.25">
      <c r="A550" s="115" t="s">
        <v>1017</v>
      </c>
      <c r="B550" s="115" t="s">
        <v>65</v>
      </c>
      <c r="C550" s="107">
        <v>42485715</v>
      </c>
      <c r="D550" s="107">
        <v>0</v>
      </c>
      <c r="E550" s="107">
        <v>0</v>
      </c>
      <c r="F550" s="107">
        <v>42485715</v>
      </c>
    </row>
    <row r="551" spans="1:6" x14ac:dyDescent="0.25">
      <c r="A551" s="115" t="s">
        <v>1018</v>
      </c>
      <c r="B551" s="115" t="s">
        <v>197</v>
      </c>
      <c r="C551" s="107">
        <v>40912500</v>
      </c>
      <c r="D551" s="107">
        <v>0</v>
      </c>
      <c r="E551" s="107">
        <v>0</v>
      </c>
      <c r="F551" s="107">
        <v>40912500</v>
      </c>
    </row>
    <row r="552" spans="1:6" x14ac:dyDescent="0.25">
      <c r="A552" s="115" t="s">
        <v>1019</v>
      </c>
      <c r="B552" s="115" t="s">
        <v>198</v>
      </c>
      <c r="C552" s="107">
        <v>1080680</v>
      </c>
      <c r="D552" s="107">
        <v>0</v>
      </c>
      <c r="E552" s="107">
        <v>0</v>
      </c>
      <c r="F552" s="107">
        <v>1080680</v>
      </c>
    </row>
    <row r="553" spans="1:6" x14ac:dyDescent="0.25">
      <c r="A553" s="115" t="s">
        <v>1020</v>
      </c>
      <c r="B553" s="115" t="s">
        <v>199</v>
      </c>
      <c r="C553" s="107">
        <v>46940</v>
      </c>
      <c r="D553" s="107">
        <v>0</v>
      </c>
      <c r="E553" s="107">
        <v>0</v>
      </c>
      <c r="F553" s="107">
        <v>46940</v>
      </c>
    </row>
    <row r="554" spans="1:6" x14ac:dyDescent="0.25">
      <c r="A554" s="115" t="s">
        <v>1205</v>
      </c>
      <c r="B554" s="115" t="s">
        <v>212</v>
      </c>
      <c r="C554" s="107">
        <v>445595</v>
      </c>
      <c r="D554" s="107">
        <v>0</v>
      </c>
      <c r="E554" s="107">
        <v>0</v>
      </c>
      <c r="F554" s="107">
        <v>445595</v>
      </c>
    </row>
    <row r="555" spans="1:6" x14ac:dyDescent="0.25">
      <c r="A555" s="115" t="s">
        <v>1023</v>
      </c>
      <c r="B555" s="115" t="s">
        <v>67</v>
      </c>
      <c r="C555" s="107">
        <v>12369262.439999999</v>
      </c>
      <c r="D555" s="107">
        <v>0</v>
      </c>
      <c r="E555" s="107">
        <v>0</v>
      </c>
      <c r="F555" s="107">
        <v>12369262.439999999</v>
      </c>
    </row>
    <row r="556" spans="1:6" x14ac:dyDescent="0.25">
      <c r="A556" s="115" t="s">
        <v>1024</v>
      </c>
      <c r="B556" s="115" t="s">
        <v>201</v>
      </c>
      <c r="C556" s="107">
        <v>10084302.439999999</v>
      </c>
      <c r="D556" s="107">
        <v>0</v>
      </c>
      <c r="E556" s="107">
        <v>0</v>
      </c>
      <c r="F556" s="107">
        <v>10084302.439999999</v>
      </c>
    </row>
    <row r="557" spans="1:6" x14ac:dyDescent="0.25">
      <c r="A557" s="115" t="s">
        <v>1025</v>
      </c>
      <c r="B557" s="115" t="s">
        <v>202</v>
      </c>
      <c r="C557" s="107">
        <v>2284960</v>
      </c>
      <c r="D557" s="107">
        <v>0</v>
      </c>
      <c r="E557" s="107">
        <v>0</v>
      </c>
      <c r="F557" s="107">
        <v>2284960</v>
      </c>
    </row>
    <row r="558" spans="1:6" x14ac:dyDescent="0.25">
      <c r="A558" s="115" t="s">
        <v>1026</v>
      </c>
      <c r="B558" s="115" t="s">
        <v>194</v>
      </c>
      <c r="C558" s="107">
        <v>41112410.039999999</v>
      </c>
      <c r="D558" s="107">
        <v>0</v>
      </c>
      <c r="E558" s="107">
        <v>0</v>
      </c>
      <c r="F558" s="107">
        <v>41112410.039999999</v>
      </c>
    </row>
    <row r="559" spans="1:6" x14ac:dyDescent="0.25">
      <c r="A559" s="115" t="s">
        <v>1027</v>
      </c>
      <c r="B559" s="115" t="s">
        <v>204</v>
      </c>
      <c r="C559" s="107">
        <v>15788688.039999999</v>
      </c>
      <c r="D559" s="107">
        <v>0</v>
      </c>
      <c r="E559" s="107">
        <v>0</v>
      </c>
      <c r="F559" s="107">
        <v>15788688.039999999</v>
      </c>
    </row>
    <row r="560" spans="1:6" x14ac:dyDescent="0.25">
      <c r="A560" s="115" t="s">
        <v>1028</v>
      </c>
      <c r="B560" s="115" t="s">
        <v>205</v>
      </c>
      <c r="C560" s="107">
        <v>25323722</v>
      </c>
      <c r="D560" s="107">
        <v>0</v>
      </c>
      <c r="E560" s="107">
        <v>0</v>
      </c>
      <c r="F560" s="107">
        <v>25323722</v>
      </c>
    </row>
    <row r="561" spans="1:6" x14ac:dyDescent="0.25">
      <c r="A561" s="115" t="s">
        <v>1031</v>
      </c>
      <c r="B561" s="115" t="s">
        <v>71</v>
      </c>
      <c r="C561" s="107">
        <v>208335</v>
      </c>
      <c r="D561" s="107">
        <v>0</v>
      </c>
      <c r="E561" s="107">
        <v>0</v>
      </c>
      <c r="F561" s="107">
        <v>208335</v>
      </c>
    </row>
    <row r="562" spans="1:6" x14ac:dyDescent="0.25">
      <c r="A562" s="115" t="s">
        <v>1032</v>
      </c>
      <c r="B562" s="115" t="s">
        <v>223</v>
      </c>
      <c r="C562" s="107">
        <v>208335</v>
      </c>
      <c r="D562" s="107">
        <v>0</v>
      </c>
      <c r="E562" s="107">
        <v>0</v>
      </c>
      <c r="F562" s="107">
        <v>208335</v>
      </c>
    </row>
    <row r="563" spans="1:6" x14ac:dyDescent="0.25">
      <c r="A563" s="115" t="s">
        <v>1033</v>
      </c>
      <c r="B563" s="115" t="s">
        <v>1034</v>
      </c>
      <c r="C563" s="107">
        <v>44741900</v>
      </c>
      <c r="D563" s="107">
        <v>0</v>
      </c>
      <c r="E563" s="107">
        <v>0</v>
      </c>
      <c r="F563" s="107">
        <v>44741900</v>
      </c>
    </row>
    <row r="564" spans="1:6" x14ac:dyDescent="0.25">
      <c r="A564" s="115" t="s">
        <v>1035</v>
      </c>
      <c r="B564" s="115" t="s">
        <v>234</v>
      </c>
      <c r="C564" s="107">
        <v>43755232</v>
      </c>
      <c r="D564" s="107">
        <v>0</v>
      </c>
      <c r="E564" s="107">
        <v>0</v>
      </c>
      <c r="F564" s="107">
        <v>43755232</v>
      </c>
    </row>
    <row r="565" spans="1:6" x14ac:dyDescent="0.25">
      <c r="A565" s="115" t="s">
        <v>1036</v>
      </c>
      <c r="B565" s="115" t="s">
        <v>234</v>
      </c>
      <c r="C565" s="107">
        <v>43755232</v>
      </c>
      <c r="D565" s="107">
        <v>0</v>
      </c>
      <c r="E565" s="107">
        <v>0</v>
      </c>
      <c r="F565" s="107">
        <v>43755232</v>
      </c>
    </row>
    <row r="566" spans="1:6" x14ac:dyDescent="0.25">
      <c r="A566" s="115" t="s">
        <v>1037</v>
      </c>
      <c r="B566" s="115" t="s">
        <v>235</v>
      </c>
      <c r="C566" s="107">
        <v>986668</v>
      </c>
      <c r="D566" s="107">
        <v>0</v>
      </c>
      <c r="E566" s="107">
        <v>0</v>
      </c>
      <c r="F566" s="107">
        <v>986668</v>
      </c>
    </row>
    <row r="567" spans="1:6" x14ac:dyDescent="0.25">
      <c r="A567" s="115" t="s">
        <v>1038</v>
      </c>
      <c r="B567" s="115" t="s">
        <v>235</v>
      </c>
      <c r="C567" s="107">
        <v>986668</v>
      </c>
      <c r="D567" s="107">
        <v>0</v>
      </c>
      <c r="E567" s="107">
        <v>0</v>
      </c>
      <c r="F567" s="107">
        <v>986668</v>
      </c>
    </row>
    <row r="568" spans="1:6" x14ac:dyDescent="0.25">
      <c r="A568" s="115" t="s">
        <v>1039</v>
      </c>
      <c r="B568" s="115" t="s">
        <v>915</v>
      </c>
      <c r="C568" s="107">
        <v>9831976</v>
      </c>
      <c r="D568" s="107">
        <v>0</v>
      </c>
      <c r="E568" s="107">
        <v>6518418</v>
      </c>
      <c r="F568" s="107">
        <v>3313558</v>
      </c>
    </row>
    <row r="569" spans="1:6" x14ac:dyDescent="0.25">
      <c r="A569" s="115" t="s">
        <v>1165</v>
      </c>
      <c r="B569" s="115" t="s">
        <v>1166</v>
      </c>
      <c r="C569" s="107">
        <v>9831976</v>
      </c>
      <c r="D569" s="107">
        <v>0</v>
      </c>
      <c r="E569" s="107">
        <v>6518418</v>
      </c>
      <c r="F569" s="107">
        <v>3313558</v>
      </c>
    </row>
    <row r="570" spans="1:6" x14ac:dyDescent="0.25">
      <c r="A570" s="115" t="s">
        <v>1167</v>
      </c>
      <c r="B570" s="115" t="s">
        <v>1168</v>
      </c>
      <c r="C570" s="107">
        <v>9831976</v>
      </c>
      <c r="D570" s="107">
        <v>0</v>
      </c>
      <c r="E570" s="107">
        <v>6518418</v>
      </c>
      <c r="F570" s="107">
        <v>3313558</v>
      </c>
    </row>
    <row r="571" spans="1:6" x14ac:dyDescent="0.25">
      <c r="A571" s="115" t="s">
        <v>1040</v>
      </c>
      <c r="B571" s="115" t="s">
        <v>922</v>
      </c>
      <c r="C571" s="107">
        <v>0</v>
      </c>
      <c r="D571" s="107">
        <v>0</v>
      </c>
      <c r="E571" s="107">
        <v>0</v>
      </c>
      <c r="F571" s="107">
        <v>0</v>
      </c>
    </row>
    <row r="572" spans="1:6" x14ac:dyDescent="0.25">
      <c r="A572" s="115" t="s">
        <v>1041</v>
      </c>
      <c r="B572" s="115" t="s">
        <v>924</v>
      </c>
      <c r="C572" s="107">
        <v>0</v>
      </c>
      <c r="D572" s="107">
        <v>0</v>
      </c>
      <c r="E572" s="107">
        <v>0</v>
      </c>
      <c r="F572" s="107">
        <v>0</v>
      </c>
    </row>
    <row r="573" spans="1:6" x14ac:dyDescent="0.25">
      <c r="A573" s="115" t="s">
        <v>1042</v>
      </c>
      <c r="B573" s="115" t="s">
        <v>1043</v>
      </c>
      <c r="C573" s="107">
        <v>58144655.240000002</v>
      </c>
      <c r="D573" s="107">
        <v>0</v>
      </c>
      <c r="E573" s="107">
        <v>0</v>
      </c>
      <c r="F573" s="107">
        <v>58144655.240000002</v>
      </c>
    </row>
    <row r="574" spans="1:6" x14ac:dyDescent="0.25">
      <c r="A574" s="115" t="s">
        <v>1044</v>
      </c>
      <c r="B574" s="115" t="s">
        <v>1045</v>
      </c>
      <c r="C574" s="107">
        <v>58144655.240000002</v>
      </c>
      <c r="D574" s="107">
        <v>0</v>
      </c>
      <c r="E574" s="107">
        <v>0</v>
      </c>
      <c r="F574" s="107">
        <v>58144655.240000002</v>
      </c>
    </row>
    <row r="575" spans="1:6" x14ac:dyDescent="0.25">
      <c r="A575" s="115" t="s">
        <v>1046</v>
      </c>
      <c r="B575" s="115" t="s">
        <v>424</v>
      </c>
      <c r="C575" s="107">
        <v>4903876.58</v>
      </c>
      <c r="D575" s="107">
        <v>0</v>
      </c>
      <c r="E575" s="107">
        <v>0</v>
      </c>
      <c r="F575" s="107">
        <v>4903876.58</v>
      </c>
    </row>
    <row r="576" spans="1:6" x14ac:dyDescent="0.25">
      <c r="A576" s="115" t="s">
        <v>1047</v>
      </c>
      <c r="B576" s="115" t="s">
        <v>275</v>
      </c>
      <c r="C576" s="107">
        <v>4903876.58</v>
      </c>
      <c r="D576" s="107">
        <v>0</v>
      </c>
      <c r="E576" s="107">
        <v>0</v>
      </c>
      <c r="F576" s="107">
        <v>4903876.58</v>
      </c>
    </row>
    <row r="577" spans="1:6" x14ac:dyDescent="0.25">
      <c r="A577" s="115" t="s">
        <v>1048</v>
      </c>
      <c r="B577" s="115" t="s">
        <v>275</v>
      </c>
      <c r="C577" s="107">
        <v>4903876.58</v>
      </c>
      <c r="D577" s="107">
        <v>0</v>
      </c>
      <c r="E577" s="107">
        <v>0</v>
      </c>
      <c r="F577" s="107">
        <v>4903876.58</v>
      </c>
    </row>
    <row r="578" spans="1:6" x14ac:dyDescent="0.25">
      <c r="A578" s="115" t="s">
        <v>1049</v>
      </c>
      <c r="B578" s="115" t="s">
        <v>906</v>
      </c>
      <c r="C578" s="107">
        <v>53240778.659999996</v>
      </c>
      <c r="D578" s="107">
        <v>0</v>
      </c>
      <c r="E578" s="107">
        <v>0</v>
      </c>
      <c r="F578" s="107">
        <v>53240778.659999996</v>
      </c>
    </row>
    <row r="579" spans="1:6" x14ac:dyDescent="0.25">
      <c r="A579" s="115" t="s">
        <v>1050</v>
      </c>
      <c r="B579" s="115" t="s">
        <v>185</v>
      </c>
      <c r="C579" s="107">
        <v>53240778.659999996</v>
      </c>
      <c r="D579" s="107">
        <v>0</v>
      </c>
      <c r="E579" s="107">
        <v>0</v>
      </c>
      <c r="F579" s="107">
        <v>53240778.659999996</v>
      </c>
    </row>
    <row r="580" spans="1:6" x14ac:dyDescent="0.25">
      <c r="A580" s="115" t="s">
        <v>1051</v>
      </c>
      <c r="B580" s="115" t="s">
        <v>185</v>
      </c>
      <c r="C580" s="107">
        <v>53240778.659999996</v>
      </c>
      <c r="D580" s="107">
        <v>0</v>
      </c>
      <c r="E580" s="107">
        <v>0</v>
      </c>
      <c r="F580" s="107">
        <v>53240778.659999996</v>
      </c>
    </row>
    <row r="581" spans="1:6" x14ac:dyDescent="0.25">
      <c r="A581" s="115" t="s">
        <v>1060</v>
      </c>
      <c r="B581" s="115" t="s">
        <v>312</v>
      </c>
      <c r="C581" s="107">
        <v>0</v>
      </c>
      <c r="D581" s="107">
        <v>0</v>
      </c>
      <c r="E581" s="107">
        <v>0</v>
      </c>
      <c r="F581" s="107">
        <v>0</v>
      </c>
    </row>
    <row r="582" spans="1:6" x14ac:dyDescent="0.25">
      <c r="A582" s="115" t="s">
        <v>1061</v>
      </c>
      <c r="B582" s="115" t="s">
        <v>313</v>
      </c>
      <c r="C582" s="107">
        <v>53262939.539999999</v>
      </c>
      <c r="D582" s="107">
        <v>0</v>
      </c>
      <c r="E582" s="107">
        <v>0</v>
      </c>
      <c r="F582" s="107">
        <v>53262939.539999999</v>
      </c>
    </row>
    <row r="583" spans="1:6" x14ac:dyDescent="0.25">
      <c r="A583" s="115" t="s">
        <v>1062</v>
      </c>
      <c r="B583" s="115" t="s">
        <v>1063</v>
      </c>
      <c r="C583" s="107">
        <v>53262939.539999999</v>
      </c>
      <c r="D583" s="107">
        <v>0</v>
      </c>
      <c r="E583" s="107">
        <v>0</v>
      </c>
      <c r="F583" s="107">
        <v>53262939.539999999</v>
      </c>
    </row>
    <row r="584" spans="1:6" x14ac:dyDescent="0.25">
      <c r="A584" s="115" t="s">
        <v>1064</v>
      </c>
      <c r="B584" s="115" t="s">
        <v>315</v>
      </c>
      <c r="C584" s="107">
        <v>53262939.539999999</v>
      </c>
      <c r="D584" s="107">
        <v>0</v>
      </c>
      <c r="E584" s="107">
        <v>0</v>
      </c>
      <c r="F584" s="107">
        <v>53262939.539999999</v>
      </c>
    </row>
    <row r="585" spans="1:6" x14ac:dyDescent="0.25">
      <c r="A585" s="115" t="s">
        <v>1065</v>
      </c>
      <c r="B585" s="115" t="s">
        <v>315</v>
      </c>
      <c r="C585" s="107">
        <v>53262939.539999999</v>
      </c>
      <c r="D585" s="107">
        <v>0</v>
      </c>
      <c r="E585" s="107">
        <v>0</v>
      </c>
      <c r="F585" s="107">
        <v>53262939.539999999</v>
      </c>
    </row>
    <row r="586" spans="1:6" x14ac:dyDescent="0.25">
      <c r="A586" s="115" t="s">
        <v>1066</v>
      </c>
      <c r="B586" s="115" t="s">
        <v>1067</v>
      </c>
      <c r="C586" s="107">
        <v>836217265.83000004</v>
      </c>
      <c r="D586" s="107">
        <v>0</v>
      </c>
      <c r="E586" s="107">
        <v>0</v>
      </c>
      <c r="F586" s="107">
        <v>836217265.83000004</v>
      </c>
    </row>
    <row r="587" spans="1:6" x14ac:dyDescent="0.25">
      <c r="A587" s="115" t="s">
        <v>1068</v>
      </c>
      <c r="B587" s="115" t="s">
        <v>1069</v>
      </c>
      <c r="C587" s="107">
        <v>727256018.12</v>
      </c>
      <c r="D587" s="107">
        <v>0</v>
      </c>
      <c r="E587" s="107">
        <v>0</v>
      </c>
      <c r="F587" s="107">
        <v>727256018.12</v>
      </c>
    </row>
    <row r="588" spans="1:6" x14ac:dyDescent="0.25">
      <c r="A588" s="115" t="s">
        <v>1070</v>
      </c>
      <c r="B588" s="115" t="s">
        <v>875</v>
      </c>
      <c r="C588" s="107">
        <v>727256018.12</v>
      </c>
      <c r="D588" s="107">
        <v>0</v>
      </c>
      <c r="E588" s="107">
        <v>0</v>
      </c>
      <c r="F588" s="107">
        <v>727256018.12</v>
      </c>
    </row>
    <row r="589" spans="1:6" x14ac:dyDescent="0.25">
      <c r="A589" s="115" t="s">
        <v>1071</v>
      </c>
      <c r="B589" s="115" t="s">
        <v>875</v>
      </c>
      <c r="C589" s="107">
        <v>727256018.12</v>
      </c>
      <c r="D589" s="107">
        <v>0</v>
      </c>
      <c r="E589" s="107">
        <v>0</v>
      </c>
      <c r="F589" s="107">
        <v>727256018.12</v>
      </c>
    </row>
    <row r="590" spans="1:6" x14ac:dyDescent="0.25">
      <c r="A590" s="115" t="s">
        <v>1072</v>
      </c>
      <c r="B590" s="115" t="s">
        <v>1073</v>
      </c>
      <c r="C590" s="107">
        <v>108961247.70999999</v>
      </c>
      <c r="D590" s="107">
        <v>0</v>
      </c>
      <c r="E590" s="107">
        <v>0</v>
      </c>
      <c r="F590" s="107">
        <v>108961247.70999999</v>
      </c>
    </row>
    <row r="591" spans="1:6" x14ac:dyDescent="0.25">
      <c r="A591" s="115" t="s">
        <v>1074</v>
      </c>
      <c r="B591" s="115" t="s">
        <v>317</v>
      </c>
      <c r="C591" s="107">
        <v>108961247.70999999</v>
      </c>
      <c r="D591" s="107">
        <v>0</v>
      </c>
      <c r="E591" s="107">
        <v>0</v>
      </c>
      <c r="F591" s="107">
        <v>108961247.70999999</v>
      </c>
    </row>
    <row r="592" spans="1:6" x14ac:dyDescent="0.25">
      <c r="A592" s="115" t="s">
        <v>1075</v>
      </c>
      <c r="B592" s="115" t="s">
        <v>317</v>
      </c>
      <c r="C592" s="107">
        <v>108961247.70999999</v>
      </c>
      <c r="D592" s="107">
        <v>0</v>
      </c>
      <c r="E592" s="107">
        <v>0</v>
      </c>
      <c r="F592" s="107">
        <v>108961247.70999999</v>
      </c>
    </row>
    <row r="593" spans="1:6" x14ac:dyDescent="0.25">
      <c r="A593" s="115" t="s">
        <v>1076</v>
      </c>
      <c r="B593" s="115" t="s">
        <v>318</v>
      </c>
      <c r="C593" s="107">
        <v>-889480205.37</v>
      </c>
      <c r="D593" s="107">
        <v>0</v>
      </c>
      <c r="E593" s="107">
        <v>0</v>
      </c>
      <c r="F593" s="107">
        <v>-889480205.37</v>
      </c>
    </row>
    <row r="594" spans="1:6" x14ac:dyDescent="0.25">
      <c r="A594" s="115" t="s">
        <v>1077</v>
      </c>
      <c r="B594" s="115" t="s">
        <v>1078</v>
      </c>
      <c r="C594" s="107">
        <v>-53262939.539999999</v>
      </c>
      <c r="D594" s="107">
        <v>0</v>
      </c>
      <c r="E594" s="107">
        <v>0</v>
      </c>
      <c r="F594" s="107">
        <v>-53262939.539999999</v>
      </c>
    </row>
    <row r="595" spans="1:6" x14ac:dyDescent="0.25">
      <c r="A595" s="115" t="s">
        <v>1079</v>
      </c>
      <c r="B595" s="115" t="s">
        <v>314</v>
      </c>
      <c r="C595" s="107">
        <v>-53262939.539999999</v>
      </c>
      <c r="D595" s="107">
        <v>0</v>
      </c>
      <c r="E595" s="107">
        <v>0</v>
      </c>
      <c r="F595" s="107">
        <v>-53262939.539999999</v>
      </c>
    </row>
    <row r="596" spans="1:6" x14ac:dyDescent="0.25">
      <c r="A596" s="115" t="s">
        <v>1080</v>
      </c>
      <c r="B596" s="115" t="s">
        <v>314</v>
      </c>
      <c r="C596" s="107">
        <v>-53262939.539999999</v>
      </c>
      <c r="D596" s="107">
        <v>0</v>
      </c>
      <c r="E596" s="107">
        <v>0</v>
      </c>
      <c r="F596" s="107">
        <v>-53262939.539999999</v>
      </c>
    </row>
    <row r="597" spans="1:6" x14ac:dyDescent="0.25">
      <c r="A597" s="115" t="s">
        <v>1081</v>
      </c>
      <c r="B597" s="115" t="s">
        <v>1082</v>
      </c>
      <c r="C597" s="107">
        <v>-836217265.83000004</v>
      </c>
      <c r="D597" s="107">
        <v>0</v>
      </c>
      <c r="E597" s="107">
        <v>0</v>
      </c>
      <c r="F597" s="107">
        <v>-836217265.83000004</v>
      </c>
    </row>
    <row r="598" spans="1:6" x14ac:dyDescent="0.25">
      <c r="A598" s="115" t="s">
        <v>1083</v>
      </c>
      <c r="B598" s="115" t="s">
        <v>80</v>
      </c>
      <c r="C598" s="107">
        <v>-727256018.12</v>
      </c>
      <c r="D598" s="107">
        <v>0</v>
      </c>
      <c r="E598" s="107">
        <v>0</v>
      </c>
      <c r="F598" s="107">
        <v>-727256018.12</v>
      </c>
    </row>
    <row r="599" spans="1:6" x14ac:dyDescent="0.25">
      <c r="A599" s="115" t="s">
        <v>1084</v>
      </c>
      <c r="B599" s="115" t="s">
        <v>80</v>
      </c>
      <c r="C599" s="107">
        <v>-727256018.12</v>
      </c>
      <c r="D599" s="107">
        <v>0</v>
      </c>
      <c r="E599" s="107">
        <v>0</v>
      </c>
      <c r="F599" s="107">
        <v>-727256018.12</v>
      </c>
    </row>
    <row r="600" spans="1:6" x14ac:dyDescent="0.25">
      <c r="A600" s="115" t="s">
        <v>1085</v>
      </c>
      <c r="B600" s="115" t="s">
        <v>82</v>
      </c>
      <c r="C600" s="107">
        <v>-108961247.70999999</v>
      </c>
      <c r="D600" s="107">
        <v>0</v>
      </c>
      <c r="E600" s="107">
        <v>0</v>
      </c>
      <c r="F600" s="107">
        <v>-108961247.70999999</v>
      </c>
    </row>
    <row r="601" spans="1:6" x14ac:dyDescent="0.25">
      <c r="A601" s="115" t="s">
        <v>1086</v>
      </c>
      <c r="B601" s="115" t="s">
        <v>82</v>
      </c>
      <c r="C601" s="107">
        <v>-108961247.70999999</v>
      </c>
      <c r="D601" s="107">
        <v>0</v>
      </c>
      <c r="E601" s="107">
        <v>0</v>
      </c>
      <c r="F601" s="107">
        <v>-108961247.70999999</v>
      </c>
    </row>
    <row r="602" spans="1:6" x14ac:dyDescent="0.25">
      <c r="A602" s="115" t="s">
        <v>1087</v>
      </c>
      <c r="B602" s="115" t="s">
        <v>1088</v>
      </c>
      <c r="C602" s="107">
        <v>0</v>
      </c>
      <c r="D602" s="107">
        <v>0</v>
      </c>
      <c r="E602" s="107">
        <v>0</v>
      </c>
      <c r="F602" s="107">
        <v>0</v>
      </c>
    </row>
    <row r="603" spans="1:6" x14ac:dyDescent="0.25">
      <c r="A603" s="115" t="s">
        <v>1089</v>
      </c>
      <c r="B603" s="115" t="s">
        <v>1090</v>
      </c>
      <c r="C603" s="107">
        <v>0</v>
      </c>
      <c r="D603" s="107">
        <v>0</v>
      </c>
      <c r="E603" s="107">
        <v>0</v>
      </c>
      <c r="F603" s="107">
        <v>0</v>
      </c>
    </row>
    <row r="604" spans="1:6" x14ac:dyDescent="0.25">
      <c r="A604" s="115" t="s">
        <v>1091</v>
      </c>
      <c r="B604" s="115" t="s">
        <v>322</v>
      </c>
      <c r="C604" s="107">
        <v>0</v>
      </c>
      <c r="D604" s="107">
        <v>0</v>
      </c>
      <c r="E604" s="107">
        <v>0</v>
      </c>
      <c r="F604" s="107">
        <v>0</v>
      </c>
    </row>
    <row r="605" spans="1:6" x14ac:dyDescent="0.25">
      <c r="A605" s="115" t="s">
        <v>1092</v>
      </c>
      <c r="B605" s="115" t="s">
        <v>323</v>
      </c>
      <c r="C605" s="107">
        <v>408157795</v>
      </c>
      <c r="D605" s="107">
        <v>0</v>
      </c>
      <c r="E605" s="107">
        <v>0</v>
      </c>
      <c r="F605" s="107">
        <v>408157795</v>
      </c>
    </row>
    <row r="606" spans="1:6" x14ac:dyDescent="0.25">
      <c r="A606" s="115" t="s">
        <v>1093</v>
      </c>
      <c r="B606" s="115" t="s">
        <v>1063</v>
      </c>
      <c r="C606" s="107">
        <v>408157795</v>
      </c>
      <c r="D606" s="107">
        <v>0</v>
      </c>
      <c r="E606" s="107">
        <v>0</v>
      </c>
      <c r="F606" s="107">
        <v>408157795</v>
      </c>
    </row>
    <row r="607" spans="1:6" x14ac:dyDescent="0.25">
      <c r="A607" s="115" t="s">
        <v>1094</v>
      </c>
      <c r="B607" s="115" t="s">
        <v>324</v>
      </c>
      <c r="C607" s="107">
        <v>408157795</v>
      </c>
      <c r="D607" s="107">
        <v>0</v>
      </c>
      <c r="E607" s="107">
        <v>0</v>
      </c>
      <c r="F607" s="107">
        <v>408157795</v>
      </c>
    </row>
    <row r="608" spans="1:6" x14ac:dyDescent="0.25">
      <c r="A608" s="115" t="s">
        <v>1095</v>
      </c>
      <c r="B608" s="115" t="s">
        <v>324</v>
      </c>
      <c r="C608" s="107">
        <v>408157795</v>
      </c>
      <c r="D608" s="107">
        <v>0</v>
      </c>
      <c r="E608" s="107">
        <v>0</v>
      </c>
      <c r="F608" s="107">
        <v>408157795</v>
      </c>
    </row>
    <row r="609" spans="1:6" x14ac:dyDescent="0.25">
      <c r="A609" s="115" t="s">
        <v>1096</v>
      </c>
      <c r="B609" s="115" t="s">
        <v>1097</v>
      </c>
      <c r="C609" s="107">
        <v>-408157795</v>
      </c>
      <c r="D609" s="107">
        <v>0</v>
      </c>
      <c r="E609" s="107">
        <v>0</v>
      </c>
      <c r="F609" s="107">
        <v>-408157795</v>
      </c>
    </row>
    <row r="610" spans="1:6" x14ac:dyDescent="0.25">
      <c r="A610" s="115" t="s">
        <v>1098</v>
      </c>
      <c r="B610" s="115" t="s">
        <v>1099</v>
      </c>
      <c r="C610" s="107">
        <v>-408157795</v>
      </c>
      <c r="D610" s="107">
        <v>0</v>
      </c>
      <c r="E610" s="107">
        <v>0</v>
      </c>
      <c r="F610" s="107">
        <v>-408157795</v>
      </c>
    </row>
    <row r="611" spans="1:6" x14ac:dyDescent="0.25">
      <c r="A611" s="115" t="s">
        <v>1100</v>
      </c>
      <c r="B611" s="115" t="s">
        <v>314</v>
      </c>
      <c r="C611" s="107">
        <v>-408157795</v>
      </c>
      <c r="D611" s="107">
        <v>0</v>
      </c>
      <c r="E611" s="107">
        <v>0</v>
      </c>
      <c r="F611" s="107">
        <v>-408157795</v>
      </c>
    </row>
    <row r="612" spans="1:6" x14ac:dyDescent="0.25">
      <c r="A612" s="115" t="s">
        <v>1101</v>
      </c>
      <c r="B612" s="115" t="s">
        <v>314</v>
      </c>
      <c r="C612" s="107">
        <v>-408157795</v>
      </c>
      <c r="D612" s="107">
        <v>0</v>
      </c>
      <c r="E612" s="107">
        <v>0</v>
      </c>
      <c r="F612" s="107">
        <v>-408157795</v>
      </c>
    </row>
    <row r="613" spans="1:6" x14ac:dyDescent="0.25">
      <c r="A613" s="115"/>
      <c r="B613" s="115" t="s">
        <v>1102</v>
      </c>
      <c r="C613" s="107">
        <v>30789789740</v>
      </c>
      <c r="D613" s="107">
        <v>1709937304.8</v>
      </c>
      <c r="E613" s="107">
        <v>1709937304.8</v>
      </c>
      <c r="F613" s="107">
        <v>32071445778.84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showGridLines="0" view="pageLayout" zoomScale="90" zoomScaleNormal="100" zoomScalePageLayoutView="90" workbookViewId="0">
      <selection activeCell="A5" sqref="A5:K5"/>
    </sheetView>
  </sheetViews>
  <sheetFormatPr baseColWidth="10" defaultColWidth="14.42578125" defaultRowHeight="15" customHeight="1" x14ac:dyDescent="0.2"/>
  <cols>
    <col min="1" max="1" width="8" style="15" customWidth="1"/>
    <col min="2" max="2" width="37.42578125" style="15" customWidth="1"/>
    <col min="3" max="3" width="28.28515625" style="15" customWidth="1"/>
    <col min="4" max="4" width="4.140625" style="15" customWidth="1"/>
    <col min="5" max="5" width="24.28515625" style="15" customWidth="1"/>
    <col min="6" max="6" width="4.140625" style="15" customWidth="1"/>
    <col min="7" max="7" width="8" style="15" customWidth="1"/>
    <col min="8" max="8" width="35.85546875" style="15" customWidth="1"/>
    <col min="9" max="9" width="23.5703125" style="15" customWidth="1"/>
    <col min="10" max="10" width="4.140625" style="15" customWidth="1"/>
    <col min="11" max="11" width="23.7109375" style="15" customWidth="1"/>
    <col min="12" max="12" width="10.7109375" style="15" customWidth="1"/>
    <col min="13" max="13" width="24.7109375" style="15" customWidth="1"/>
    <col min="14" max="23" width="10.7109375" style="15" customWidth="1"/>
    <col min="24" max="16384" width="14.42578125" style="15"/>
  </cols>
  <sheetData>
    <row r="1" spans="1:26" ht="15.75" customHeight="1" x14ac:dyDescent="0.2">
      <c r="A1" s="1"/>
      <c r="B1" s="2"/>
      <c r="C1" s="2"/>
      <c r="D1" s="2"/>
      <c r="E1" s="2"/>
      <c r="F1" s="2"/>
      <c r="G1" s="19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">
      <c r="A2" s="14"/>
      <c r="B2" s="2"/>
      <c r="C2" s="2"/>
      <c r="D2" s="2"/>
      <c r="E2" s="2"/>
      <c r="F2" s="2"/>
      <c r="G2" s="1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">
      <c r="A3" s="194" t="s">
        <v>1196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"/>
      <c r="Y3" s="2"/>
      <c r="Z3" s="2"/>
    </row>
    <row r="4" spans="1:26" ht="15.75" customHeight="1" x14ac:dyDescent="0.2">
      <c r="A4" s="194" t="s">
        <v>0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2"/>
      <c r="Y4" s="2"/>
      <c r="Z4" s="2"/>
    </row>
    <row r="5" spans="1:26" ht="15.75" customHeight="1" x14ac:dyDescent="0.2">
      <c r="A5" s="194" t="s">
        <v>1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2"/>
      <c r="Y5" s="2"/>
      <c r="Z5" s="2"/>
    </row>
    <row r="6" spans="1:26" ht="15.75" customHeight="1" x14ac:dyDescent="0.2">
      <c r="A6" s="194" t="s">
        <v>1227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2"/>
      <c r="Y6" s="2"/>
      <c r="Z6" s="2"/>
    </row>
    <row r="7" spans="1:26" ht="15.75" customHeight="1" x14ac:dyDescent="0.2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2"/>
      <c r="Y7" s="2"/>
      <c r="Z7" s="2"/>
    </row>
    <row r="8" spans="1:26" ht="15.75" customHeight="1" x14ac:dyDescent="0.2">
      <c r="A8" s="2"/>
      <c r="B8" s="2"/>
      <c r="C8" s="2"/>
      <c r="D8" s="2"/>
      <c r="E8" s="2"/>
      <c r="F8" s="2"/>
      <c r="G8" s="1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">
      <c r="A9" s="5"/>
      <c r="B9" s="5"/>
      <c r="C9" s="111" t="s">
        <v>2</v>
      </c>
      <c r="D9" s="111"/>
      <c r="E9" s="111" t="s">
        <v>2</v>
      </c>
      <c r="F9" s="8"/>
      <c r="G9" s="47"/>
      <c r="H9" s="8"/>
      <c r="I9" s="111" t="s">
        <v>2</v>
      </c>
      <c r="J9" s="111"/>
      <c r="K9" s="111" t="s">
        <v>2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.75" customHeight="1" x14ac:dyDescent="0.25">
      <c r="A10" s="5"/>
      <c r="B10" s="11" t="s">
        <v>3</v>
      </c>
      <c r="C10" s="113">
        <v>2023</v>
      </c>
      <c r="D10" s="113"/>
      <c r="E10" s="113">
        <v>2022</v>
      </c>
      <c r="F10" s="8"/>
      <c r="G10" s="47"/>
      <c r="H10" s="8" t="s">
        <v>3</v>
      </c>
      <c r="I10" s="113">
        <v>2023</v>
      </c>
      <c r="J10" s="113"/>
      <c r="K10" s="113">
        <v>2022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.75" customHeight="1" x14ac:dyDescent="0.25">
      <c r="A11" s="5"/>
      <c r="B11" s="11"/>
      <c r="C11" s="113"/>
      <c r="D11" s="113"/>
      <c r="E11" s="113"/>
      <c r="F11" s="8"/>
      <c r="G11" s="47"/>
      <c r="H11" s="8"/>
      <c r="I11" s="113"/>
      <c r="J11" s="113"/>
      <c r="K11" s="113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75" customHeight="1" x14ac:dyDescent="0.25">
      <c r="A12" s="11" t="s">
        <v>4</v>
      </c>
      <c r="B12" s="7" t="s">
        <v>5</v>
      </c>
      <c r="C12" s="8"/>
      <c r="D12" s="8"/>
      <c r="E12" s="8"/>
      <c r="F12" s="8"/>
      <c r="G12" s="47" t="s">
        <v>4</v>
      </c>
      <c r="H12" s="111" t="s">
        <v>6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customHeight="1" x14ac:dyDescent="0.2">
      <c r="A13" s="5"/>
      <c r="B13" s="5"/>
      <c r="C13" s="2"/>
      <c r="D13" s="2"/>
      <c r="E13" s="2"/>
      <c r="F13" s="2"/>
      <c r="G13" s="19"/>
      <c r="H13" s="11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5"/>
      <c r="B14" s="11" t="s">
        <v>1195</v>
      </c>
      <c r="C14" s="33">
        <v>2289623700.0900002</v>
      </c>
      <c r="D14" s="33"/>
      <c r="E14" s="33">
        <v>1912870709.1300001</v>
      </c>
      <c r="F14" s="2"/>
      <c r="G14" s="19"/>
      <c r="H14" s="12" t="s">
        <v>1195</v>
      </c>
      <c r="I14" s="33"/>
      <c r="J14" s="33"/>
      <c r="K14" s="3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">
      <c r="A15" s="5">
        <v>11</v>
      </c>
      <c r="B15" s="5" t="s">
        <v>7</v>
      </c>
      <c r="C15" s="32">
        <v>110067447.47</v>
      </c>
      <c r="D15" s="32"/>
      <c r="E15" s="32">
        <v>134136192.56999999</v>
      </c>
      <c r="F15" s="2"/>
      <c r="G15" s="1">
        <v>24</v>
      </c>
      <c r="H15" s="2" t="s">
        <v>8</v>
      </c>
      <c r="I15" s="32">
        <v>78532673.520000011</v>
      </c>
      <c r="J15" s="32"/>
      <c r="K15" s="32">
        <v>615239420.71000004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">
      <c r="A16" s="5">
        <v>13</v>
      </c>
      <c r="B16" s="5" t="s">
        <v>9</v>
      </c>
      <c r="C16" s="32">
        <v>97814480.390000001</v>
      </c>
      <c r="D16" s="32"/>
      <c r="E16" s="32">
        <v>692513835</v>
      </c>
      <c r="F16" s="2"/>
      <c r="G16" s="1">
        <v>25</v>
      </c>
      <c r="H16" s="2" t="s">
        <v>1194</v>
      </c>
      <c r="I16" s="32">
        <v>481115255.91000003</v>
      </c>
      <c r="J16" s="32"/>
      <c r="K16" s="32">
        <v>964913139.90999997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">
      <c r="A17" s="5">
        <v>15</v>
      </c>
      <c r="B17" s="5" t="s">
        <v>10</v>
      </c>
      <c r="C17" s="32">
        <v>400325353.50999999</v>
      </c>
      <c r="D17" s="32"/>
      <c r="E17" s="32">
        <v>636329914.87</v>
      </c>
      <c r="F17" s="13"/>
      <c r="G17" s="1"/>
      <c r="H17" s="2"/>
      <c r="I17" s="32"/>
      <c r="J17" s="32"/>
      <c r="K17" s="3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">
      <c r="A18" s="5"/>
      <c r="B18" s="5" t="s">
        <v>11</v>
      </c>
      <c r="C18" s="32">
        <v>1681416418.72</v>
      </c>
      <c r="D18" s="32"/>
      <c r="E18" s="32">
        <v>449890766.69</v>
      </c>
      <c r="F18" s="13"/>
      <c r="I18" s="34"/>
      <c r="J18" s="32"/>
      <c r="K18" s="3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">
      <c r="A19" s="5"/>
      <c r="B19" s="5"/>
      <c r="C19" s="32"/>
      <c r="D19" s="32"/>
      <c r="E19" s="32"/>
      <c r="F19" s="13"/>
      <c r="I19" s="34"/>
      <c r="J19" s="32"/>
      <c r="K19" s="3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5">
      <c r="A20" s="5"/>
      <c r="B20" s="11" t="s">
        <v>12</v>
      </c>
      <c r="C20" s="33">
        <v>10856492520.92</v>
      </c>
      <c r="D20" s="33"/>
      <c r="E20" s="33">
        <v>8531000620.6000004</v>
      </c>
      <c r="F20" s="2"/>
      <c r="G20" s="1"/>
      <c r="H20" s="11" t="s">
        <v>12</v>
      </c>
      <c r="I20" s="33"/>
      <c r="J20" s="33"/>
      <c r="K20" s="3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5">
        <v>12</v>
      </c>
      <c r="B21" s="5" t="s">
        <v>13</v>
      </c>
      <c r="C21" s="32">
        <v>1000</v>
      </c>
      <c r="D21" s="33"/>
      <c r="E21" s="32">
        <v>1000</v>
      </c>
      <c r="F21" s="2"/>
      <c r="G21" s="1">
        <v>27</v>
      </c>
      <c r="H21" s="2" t="s">
        <v>14</v>
      </c>
      <c r="I21" s="32">
        <v>145824085</v>
      </c>
      <c r="J21" s="33"/>
      <c r="K21" s="32">
        <v>-494605556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5">
        <v>16</v>
      </c>
      <c r="B22" s="5" t="s">
        <v>1193</v>
      </c>
      <c r="C22" s="32">
        <v>10416042337.280001</v>
      </c>
      <c r="D22" s="32"/>
      <c r="E22" s="32">
        <v>8062492819.1599998</v>
      </c>
      <c r="F22" s="2"/>
      <c r="G22" s="1"/>
      <c r="I22" s="32"/>
      <c r="J22" s="32"/>
      <c r="K22" s="3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customHeight="1" thickBot="1" x14ac:dyDescent="0.3">
      <c r="A23" s="5">
        <v>19</v>
      </c>
      <c r="B23" s="5" t="s">
        <v>11</v>
      </c>
      <c r="C23" s="32">
        <v>440449183.63999999</v>
      </c>
      <c r="D23" s="32"/>
      <c r="E23" s="32">
        <v>468506801.44000006</v>
      </c>
      <c r="F23" s="2"/>
      <c r="G23" s="1"/>
      <c r="H23" s="125" t="s">
        <v>15</v>
      </c>
      <c r="I23" s="122">
        <v>705472014.43000007</v>
      </c>
      <c r="J23" s="123"/>
      <c r="K23" s="122">
        <v>1085547004.6199999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customHeight="1" thickTop="1" x14ac:dyDescent="0.2">
      <c r="A24" s="5"/>
      <c r="B24" s="5"/>
      <c r="C24" s="32"/>
      <c r="D24" s="32"/>
      <c r="E24" s="32"/>
      <c r="F24" s="2"/>
      <c r="G24" s="1"/>
      <c r="H24" s="111"/>
      <c r="I24" s="52"/>
      <c r="J24" s="52"/>
      <c r="K24" s="5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customHeight="1" thickBot="1" x14ac:dyDescent="0.3">
      <c r="A25" s="5"/>
      <c r="B25" s="124" t="s">
        <v>1192</v>
      </c>
      <c r="C25" s="122">
        <v>13146116221.01</v>
      </c>
      <c r="D25" s="123"/>
      <c r="E25" s="122">
        <v>10443871329.730001</v>
      </c>
      <c r="F25" s="2"/>
      <c r="G25" s="1"/>
      <c r="H25" s="111" t="s">
        <v>16</v>
      </c>
      <c r="I25" s="32"/>
      <c r="J25" s="32"/>
      <c r="K25" s="3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customHeight="1" thickTop="1" x14ac:dyDescent="0.2">
      <c r="A26" s="5"/>
      <c r="B26" s="5"/>
      <c r="C26" s="52"/>
      <c r="D26" s="52"/>
      <c r="E26" s="52"/>
      <c r="F26" s="2"/>
      <c r="G26" s="1"/>
      <c r="H26" s="111"/>
      <c r="I26" s="32"/>
      <c r="J26" s="32"/>
      <c r="K26" s="3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5"/>
      <c r="B27" s="5"/>
      <c r="C27" s="32"/>
      <c r="D27" s="32"/>
      <c r="E27" s="32"/>
      <c r="F27" s="2"/>
      <c r="G27" s="1">
        <v>31</v>
      </c>
      <c r="H27" s="195" t="s">
        <v>17</v>
      </c>
      <c r="I27" s="32">
        <v>12440644206.58</v>
      </c>
      <c r="J27" s="32"/>
      <c r="K27" s="32">
        <v>9358324325.1099987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5"/>
      <c r="B28" s="5"/>
      <c r="C28" s="32"/>
      <c r="D28" s="32"/>
      <c r="E28" s="32"/>
      <c r="F28" s="2"/>
      <c r="G28" s="1"/>
      <c r="H28" s="195"/>
      <c r="I28" s="32"/>
      <c r="J28" s="32"/>
      <c r="K28" s="3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5"/>
      <c r="B29" s="5"/>
      <c r="C29" s="32"/>
      <c r="D29" s="32"/>
      <c r="E29" s="32"/>
      <c r="F29" s="2"/>
      <c r="G29" s="1"/>
      <c r="H29" s="112"/>
      <c r="I29" s="32"/>
      <c r="J29" s="32"/>
      <c r="K29" s="3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5"/>
      <c r="B30" s="192" t="s">
        <v>1191</v>
      </c>
      <c r="C30" s="32"/>
      <c r="D30" s="32"/>
      <c r="E30" s="32"/>
      <c r="F30" s="2"/>
      <c r="G30" s="19"/>
      <c r="H30" s="2"/>
      <c r="I30" s="32"/>
      <c r="J30" s="32"/>
      <c r="K30" s="3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thickBot="1" x14ac:dyDescent="0.3">
      <c r="A31" s="5"/>
      <c r="B31" s="192"/>
      <c r="C31" s="32"/>
      <c r="D31" s="32"/>
      <c r="E31" s="32"/>
      <c r="F31" s="2"/>
      <c r="G31" s="19"/>
      <c r="H31" s="8" t="s">
        <v>18</v>
      </c>
      <c r="I31" s="122">
        <v>12440644206.58</v>
      </c>
      <c r="J31" s="123"/>
      <c r="K31" s="122">
        <v>9358324325.1099987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thickTop="1" x14ac:dyDescent="0.2">
      <c r="A32" s="5">
        <v>81</v>
      </c>
      <c r="B32" s="5" t="s">
        <v>19</v>
      </c>
      <c r="C32" s="32">
        <v>4903876.58</v>
      </c>
      <c r="D32" s="32"/>
      <c r="E32" s="32">
        <v>900187156</v>
      </c>
      <c r="F32" s="2"/>
      <c r="G32" s="19"/>
      <c r="H32" s="8"/>
      <c r="I32" s="33"/>
      <c r="J32" s="33"/>
      <c r="K32" s="3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thickBot="1" x14ac:dyDescent="0.3">
      <c r="A33" s="5">
        <v>83</v>
      </c>
      <c r="B33" s="5" t="s">
        <v>20</v>
      </c>
      <c r="C33" s="32">
        <v>53240778.659999996</v>
      </c>
      <c r="D33" s="32"/>
      <c r="E33" s="32">
        <v>675955916.50999999</v>
      </c>
      <c r="F33" s="2"/>
      <c r="G33" s="19"/>
      <c r="H33" s="12" t="s">
        <v>21</v>
      </c>
      <c r="I33" s="121">
        <v>13146116221.01</v>
      </c>
      <c r="J33" s="50"/>
      <c r="K33" s="121">
        <v>10443871329.73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thickTop="1" x14ac:dyDescent="0.2">
      <c r="A34" s="5"/>
      <c r="F34" s="2"/>
      <c r="G34" s="19"/>
      <c r="H34" s="2"/>
      <c r="I34" s="32"/>
      <c r="J34" s="32"/>
      <c r="K34" s="3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5"/>
      <c r="B35" s="5"/>
      <c r="C35" s="32"/>
      <c r="D35" s="32"/>
      <c r="E35" s="32"/>
      <c r="F35" s="2"/>
      <c r="G35" s="19"/>
      <c r="H35" s="2"/>
      <c r="I35" s="32"/>
      <c r="J35" s="32"/>
      <c r="K35" s="3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5"/>
      <c r="B36" s="192" t="s">
        <v>1190</v>
      </c>
      <c r="C36" s="32"/>
      <c r="D36" s="32"/>
      <c r="E36" s="32"/>
      <c r="F36" s="2"/>
      <c r="G36" s="19"/>
      <c r="H36" s="193" t="s">
        <v>1189</v>
      </c>
      <c r="I36" s="32">
        <v>0</v>
      </c>
      <c r="J36" s="32"/>
      <c r="K36" s="32">
        <v>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5"/>
      <c r="B37" s="192"/>
      <c r="C37" s="32"/>
      <c r="D37" s="32"/>
      <c r="E37" s="32"/>
      <c r="F37" s="2"/>
      <c r="G37" s="19"/>
      <c r="H37" s="193"/>
      <c r="I37" s="32"/>
      <c r="J37" s="32"/>
      <c r="K37" s="3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5">
        <v>89</v>
      </c>
      <c r="B38" s="5" t="s">
        <v>22</v>
      </c>
      <c r="C38" s="32">
        <v>-889480205.37</v>
      </c>
      <c r="D38" s="32"/>
      <c r="E38" s="32">
        <v>-1576143072.51</v>
      </c>
      <c r="F38" s="2"/>
      <c r="G38" s="3">
        <v>91</v>
      </c>
      <c r="H38" s="2" t="s">
        <v>1188</v>
      </c>
      <c r="I38" s="32">
        <v>408157795</v>
      </c>
      <c r="J38" s="32"/>
      <c r="K38" s="32">
        <v>408157795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F39" s="2"/>
      <c r="G39" s="49"/>
      <c r="H39" s="2"/>
      <c r="I39" s="32"/>
      <c r="J39" s="32"/>
      <c r="K39" s="3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5"/>
      <c r="B40" s="5"/>
      <c r="C40" s="32"/>
      <c r="D40" s="32"/>
      <c r="E40" s="32"/>
      <c r="F40" s="2"/>
      <c r="G40" s="3"/>
      <c r="H40" s="2"/>
      <c r="I40" s="32"/>
      <c r="J40" s="32"/>
      <c r="K40" s="3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5"/>
      <c r="F41" s="2"/>
      <c r="G41" s="3"/>
      <c r="H41" s="193" t="s">
        <v>1187</v>
      </c>
      <c r="I41" s="32"/>
      <c r="J41" s="32"/>
      <c r="K41" s="3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5"/>
      <c r="F42" s="2"/>
      <c r="G42" s="3"/>
      <c r="H42" s="193"/>
      <c r="I42" s="32"/>
      <c r="J42" s="32"/>
      <c r="K42" s="3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F43" s="2"/>
      <c r="G43" s="3">
        <v>99</v>
      </c>
      <c r="H43" s="2" t="s">
        <v>1186</v>
      </c>
      <c r="I43" s="32">
        <v>-408157795</v>
      </c>
      <c r="J43" s="32"/>
      <c r="K43" s="32">
        <v>-408157795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5"/>
      <c r="B44" s="5"/>
      <c r="C44" s="2"/>
      <c r="D44" s="2"/>
      <c r="F44" s="2"/>
      <c r="G44" s="1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1"/>
      <c r="B45" s="2"/>
      <c r="C45" s="2"/>
      <c r="D45" s="2"/>
      <c r="E45" s="2"/>
      <c r="F45" s="2"/>
      <c r="G45" s="1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1"/>
      <c r="B46" s="2"/>
      <c r="C46" s="2"/>
      <c r="D46" s="2"/>
      <c r="E46" s="2"/>
      <c r="F46" s="2"/>
      <c r="G46" s="1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1"/>
      <c r="B47" s="1"/>
      <c r="C47" s="18"/>
      <c r="D47" s="18"/>
      <c r="E47" s="1"/>
      <c r="F47" s="2"/>
      <c r="G47" s="19"/>
      <c r="H47" s="5"/>
      <c r="I47" s="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1"/>
      <c r="B48" s="14" t="s">
        <v>23</v>
      </c>
      <c r="C48" s="14"/>
      <c r="D48" s="14"/>
      <c r="E48" s="14"/>
      <c r="F48" s="2"/>
      <c r="G48" s="19"/>
      <c r="H48" s="11" t="s">
        <v>24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6" ht="15.75" customHeight="1" x14ac:dyDescent="0.2">
      <c r="A49" s="1"/>
      <c r="B49" s="1" t="s">
        <v>25</v>
      </c>
      <c r="C49" s="1"/>
      <c r="D49" s="1"/>
      <c r="E49" s="1"/>
      <c r="F49" s="2"/>
      <c r="G49" s="19"/>
      <c r="H49" s="5" t="s">
        <v>1185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6" ht="15.75" customHeight="1" x14ac:dyDescent="0.2">
      <c r="A50" s="1"/>
      <c r="B50" s="2"/>
      <c r="C50" s="2"/>
      <c r="D50" s="2"/>
      <c r="E50" s="2"/>
      <c r="F50" s="2"/>
      <c r="G50" s="19"/>
      <c r="H50" s="5" t="s">
        <v>26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6" ht="15.75" customHeight="1" x14ac:dyDescent="0.2">
      <c r="A51" s="1"/>
      <c r="B51" s="17"/>
      <c r="C51" s="18"/>
      <c r="D51" s="18"/>
      <c r="E51" s="5" t="s">
        <v>27</v>
      </c>
      <c r="F51" s="2"/>
      <c r="G51" s="19"/>
      <c r="I51" s="5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1"/>
      <c r="B52" s="2"/>
      <c r="C52" s="2"/>
      <c r="D52" s="2"/>
      <c r="E52" s="2"/>
      <c r="F52" s="2"/>
      <c r="G52" s="19"/>
      <c r="I52" s="5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1"/>
      <c r="B53" s="2"/>
      <c r="C53" s="2"/>
      <c r="D53" s="2"/>
      <c r="E53" s="2"/>
      <c r="F53" s="2"/>
      <c r="G53" s="1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1"/>
      <c r="B54" s="2"/>
      <c r="C54" s="2"/>
      <c r="D54" s="2"/>
      <c r="E54" s="2"/>
      <c r="F54" s="2"/>
      <c r="G54" s="1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1"/>
      <c r="B55" s="2"/>
      <c r="C55" s="2"/>
      <c r="D55" s="2"/>
      <c r="E55" s="2"/>
      <c r="F55" s="2"/>
      <c r="G55" s="1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1"/>
      <c r="B56" s="2"/>
      <c r="C56" s="2"/>
      <c r="D56" s="2"/>
      <c r="E56" s="2"/>
      <c r="F56" s="2"/>
      <c r="G56" s="1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1"/>
      <c r="B57" s="2"/>
      <c r="C57" s="2"/>
      <c r="D57" s="2"/>
      <c r="E57" s="2"/>
      <c r="F57" s="2"/>
      <c r="G57" s="1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1"/>
      <c r="B58" s="2"/>
      <c r="C58" s="2"/>
      <c r="D58" s="2"/>
      <c r="E58" s="2"/>
      <c r="F58" s="2"/>
      <c r="G58" s="19"/>
      <c r="H58" s="16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1"/>
      <c r="B59" s="2"/>
      <c r="C59" s="2"/>
      <c r="D59" s="2"/>
      <c r="E59" s="2"/>
      <c r="F59" s="2"/>
      <c r="G59" s="19"/>
      <c r="H59" s="120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1"/>
      <c r="B60" s="2"/>
      <c r="C60" s="2"/>
      <c r="D60" s="2"/>
      <c r="E60" s="2"/>
      <c r="F60" s="2"/>
      <c r="G60" s="1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1"/>
      <c r="B61" s="2"/>
      <c r="C61" s="2"/>
      <c r="D61" s="2"/>
      <c r="E61" s="2"/>
      <c r="F61" s="2"/>
      <c r="G61" s="1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1"/>
      <c r="B62" s="2"/>
      <c r="C62" s="2"/>
      <c r="D62" s="2"/>
      <c r="E62" s="2"/>
      <c r="F62" s="2"/>
      <c r="G62" s="1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1"/>
      <c r="B63" s="2"/>
      <c r="C63" s="2"/>
      <c r="D63" s="2"/>
      <c r="E63" s="2"/>
      <c r="F63" s="2"/>
      <c r="G63" s="1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1"/>
      <c r="B64" s="2"/>
      <c r="C64" s="2"/>
      <c r="D64" s="2"/>
      <c r="E64" s="2"/>
      <c r="F64" s="2"/>
      <c r="G64" s="1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1"/>
      <c r="B65" s="2"/>
      <c r="C65" s="2"/>
      <c r="D65" s="2"/>
      <c r="E65" s="2"/>
      <c r="F65" s="2"/>
      <c r="G65" s="1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1"/>
      <c r="B66" s="2"/>
      <c r="C66" s="2"/>
      <c r="D66" s="2"/>
      <c r="E66" s="2"/>
      <c r="F66" s="2"/>
      <c r="G66" s="1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1"/>
      <c r="B67" s="2"/>
      <c r="C67" s="2"/>
      <c r="D67" s="2"/>
      <c r="E67" s="2"/>
      <c r="F67" s="2"/>
      <c r="G67" s="1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1"/>
      <c r="B68" s="2"/>
      <c r="C68" s="2"/>
      <c r="D68" s="2"/>
      <c r="E68" s="2"/>
      <c r="F68" s="2"/>
      <c r="G68" s="1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1"/>
      <c r="B69" s="2"/>
      <c r="C69" s="2"/>
      <c r="D69" s="2"/>
      <c r="E69" s="2"/>
      <c r="F69" s="2"/>
      <c r="G69" s="1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1"/>
      <c r="B70" s="2"/>
      <c r="C70" s="2"/>
      <c r="D70" s="2"/>
      <c r="E70" s="2"/>
      <c r="F70" s="2"/>
      <c r="G70" s="19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1"/>
      <c r="B71" s="2"/>
      <c r="C71" s="2"/>
      <c r="D71" s="2"/>
      <c r="E71" s="2"/>
      <c r="F71" s="2"/>
      <c r="G71" s="19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1"/>
      <c r="B72" s="2"/>
      <c r="C72" s="2"/>
      <c r="D72" s="2"/>
      <c r="E72" s="2"/>
      <c r="F72" s="2"/>
      <c r="G72" s="19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1"/>
      <c r="B73" s="2"/>
      <c r="C73" s="2"/>
      <c r="D73" s="2"/>
      <c r="E73" s="2"/>
      <c r="F73" s="2"/>
      <c r="G73" s="19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1"/>
      <c r="B74" s="2"/>
      <c r="C74" s="2"/>
      <c r="D74" s="2"/>
      <c r="E74" s="2"/>
      <c r="F74" s="2"/>
      <c r="G74" s="19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1"/>
      <c r="B75" s="2"/>
      <c r="C75" s="2"/>
      <c r="D75" s="2"/>
      <c r="E75" s="2"/>
      <c r="F75" s="2"/>
      <c r="G75" s="1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1"/>
      <c r="B76" s="2"/>
      <c r="C76" s="2"/>
      <c r="D76" s="2"/>
      <c r="E76" s="2"/>
      <c r="F76" s="2"/>
      <c r="G76" s="19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1"/>
      <c r="B77" s="2"/>
      <c r="C77" s="2"/>
      <c r="D77" s="2"/>
      <c r="E77" s="2"/>
      <c r="F77" s="2"/>
      <c r="G77" s="19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1"/>
      <c r="B78" s="2"/>
      <c r="C78" s="2"/>
      <c r="D78" s="2"/>
      <c r="E78" s="2"/>
      <c r="F78" s="2"/>
      <c r="G78" s="19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1"/>
      <c r="B79" s="2"/>
      <c r="C79" s="2"/>
      <c r="D79" s="2"/>
      <c r="E79" s="2"/>
      <c r="F79" s="2"/>
      <c r="G79" s="19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1"/>
      <c r="B80" s="2"/>
      <c r="C80" s="2"/>
      <c r="D80" s="2"/>
      <c r="E80" s="2"/>
      <c r="F80" s="2"/>
      <c r="G80" s="19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1"/>
      <c r="B81" s="2"/>
      <c r="C81" s="2"/>
      <c r="D81" s="2"/>
      <c r="E81" s="2"/>
      <c r="F81" s="2"/>
      <c r="G81" s="19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1"/>
      <c r="B82" s="2"/>
      <c r="C82" s="2"/>
      <c r="D82" s="2"/>
      <c r="E82" s="2"/>
      <c r="F82" s="2"/>
      <c r="G82" s="19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1"/>
      <c r="B83" s="2"/>
      <c r="C83" s="2"/>
      <c r="D83" s="2"/>
      <c r="E83" s="2"/>
      <c r="F83" s="2"/>
      <c r="G83" s="19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1"/>
      <c r="B84" s="2"/>
      <c r="C84" s="2"/>
      <c r="D84" s="2"/>
      <c r="E84" s="2"/>
      <c r="F84" s="2"/>
      <c r="G84" s="19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1"/>
      <c r="B85" s="2"/>
      <c r="C85" s="2"/>
      <c r="D85" s="2"/>
      <c r="E85" s="2"/>
      <c r="F85" s="2"/>
      <c r="G85" s="19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1"/>
      <c r="B86" s="2"/>
      <c r="C86" s="2"/>
      <c r="D86" s="2"/>
      <c r="E86" s="2"/>
      <c r="F86" s="2"/>
      <c r="G86" s="19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1"/>
      <c r="B87" s="2"/>
      <c r="C87" s="2"/>
      <c r="D87" s="2"/>
      <c r="E87" s="2"/>
      <c r="F87" s="2"/>
      <c r="G87" s="19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1"/>
      <c r="B88" s="2"/>
      <c r="C88" s="2"/>
      <c r="D88" s="2"/>
      <c r="E88" s="2"/>
      <c r="F88" s="2"/>
      <c r="G88" s="19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1"/>
      <c r="B89" s="2"/>
      <c r="C89" s="2"/>
      <c r="D89" s="2"/>
      <c r="E89" s="2"/>
      <c r="F89" s="2"/>
      <c r="G89" s="19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1"/>
      <c r="B90" s="2"/>
      <c r="C90" s="2"/>
      <c r="D90" s="2"/>
      <c r="E90" s="2"/>
      <c r="F90" s="2"/>
      <c r="G90" s="19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1"/>
      <c r="B91" s="2"/>
      <c r="C91" s="2"/>
      <c r="D91" s="2"/>
      <c r="E91" s="2"/>
      <c r="F91" s="2"/>
      <c r="G91" s="19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1"/>
      <c r="B92" s="2"/>
      <c r="C92" s="2"/>
      <c r="D92" s="2"/>
      <c r="E92" s="2"/>
      <c r="F92" s="2"/>
      <c r="G92" s="19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1"/>
      <c r="B93" s="2"/>
      <c r="C93" s="2"/>
      <c r="D93" s="2"/>
      <c r="E93" s="2"/>
      <c r="F93" s="2"/>
      <c r="G93" s="19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1"/>
      <c r="B94" s="2"/>
      <c r="C94" s="2"/>
      <c r="D94" s="2"/>
      <c r="E94" s="2"/>
      <c r="F94" s="2"/>
      <c r="G94" s="19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1"/>
      <c r="B95" s="2"/>
      <c r="C95" s="2"/>
      <c r="D95" s="2"/>
      <c r="E95" s="2"/>
      <c r="F95" s="2"/>
      <c r="G95" s="19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1"/>
      <c r="B96" s="2"/>
      <c r="C96" s="2"/>
      <c r="D96" s="2"/>
      <c r="E96" s="2"/>
      <c r="F96" s="2"/>
      <c r="G96" s="19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1"/>
      <c r="B97" s="2"/>
      <c r="C97" s="2"/>
      <c r="D97" s="2"/>
      <c r="E97" s="2"/>
      <c r="F97" s="2"/>
      <c r="G97" s="19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1"/>
      <c r="B98" s="2"/>
      <c r="C98" s="2"/>
      <c r="D98" s="2"/>
      <c r="E98" s="2"/>
      <c r="F98" s="2"/>
      <c r="G98" s="19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1"/>
      <c r="B99" s="2"/>
      <c r="C99" s="2"/>
      <c r="D99" s="2"/>
      <c r="E99" s="2"/>
      <c r="F99" s="2"/>
      <c r="G99" s="19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1"/>
      <c r="B100" s="2"/>
      <c r="C100" s="2"/>
      <c r="D100" s="2"/>
      <c r="E100" s="2"/>
      <c r="F100" s="2"/>
      <c r="G100" s="19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1"/>
      <c r="B101" s="2"/>
      <c r="C101" s="2"/>
      <c r="D101" s="2"/>
      <c r="E101" s="2"/>
      <c r="F101" s="2"/>
      <c r="G101" s="19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1"/>
      <c r="B102" s="2"/>
      <c r="C102" s="2"/>
      <c r="D102" s="2"/>
      <c r="E102" s="2"/>
      <c r="F102" s="2"/>
      <c r="G102" s="19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1"/>
      <c r="B103" s="2"/>
      <c r="C103" s="2"/>
      <c r="D103" s="2"/>
      <c r="E103" s="2"/>
      <c r="F103" s="2"/>
      <c r="G103" s="19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1"/>
      <c r="B104" s="2"/>
      <c r="C104" s="2"/>
      <c r="D104" s="2"/>
      <c r="E104" s="2"/>
      <c r="F104" s="2"/>
      <c r="G104" s="19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1"/>
      <c r="B105" s="2"/>
      <c r="C105" s="2"/>
      <c r="D105" s="2"/>
      <c r="E105" s="2"/>
      <c r="F105" s="2"/>
      <c r="G105" s="19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1"/>
      <c r="B106" s="2"/>
      <c r="C106" s="2"/>
      <c r="D106" s="2"/>
      <c r="E106" s="2"/>
      <c r="F106" s="2"/>
      <c r="G106" s="19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1"/>
      <c r="B107" s="2"/>
      <c r="C107" s="2"/>
      <c r="D107" s="2"/>
      <c r="E107" s="2"/>
      <c r="F107" s="2"/>
      <c r="G107" s="19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1"/>
      <c r="B108" s="2"/>
      <c r="C108" s="2"/>
      <c r="D108" s="2"/>
      <c r="E108" s="2"/>
      <c r="F108" s="2"/>
      <c r="G108" s="19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1"/>
      <c r="B109" s="2"/>
      <c r="C109" s="2"/>
      <c r="D109" s="2"/>
      <c r="E109" s="2"/>
      <c r="F109" s="2"/>
      <c r="G109" s="19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1"/>
      <c r="B110" s="2"/>
      <c r="C110" s="2"/>
      <c r="D110" s="2"/>
      <c r="E110" s="2"/>
      <c r="F110" s="2"/>
      <c r="G110" s="19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1"/>
      <c r="B111" s="2"/>
      <c r="C111" s="2"/>
      <c r="D111" s="2"/>
      <c r="E111" s="2"/>
      <c r="F111" s="2"/>
      <c r="G111" s="19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1"/>
      <c r="B112" s="2"/>
      <c r="C112" s="2"/>
      <c r="D112" s="2"/>
      <c r="E112" s="2"/>
      <c r="F112" s="2"/>
      <c r="G112" s="19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1"/>
      <c r="B113" s="2"/>
      <c r="C113" s="2"/>
      <c r="D113" s="2"/>
      <c r="E113" s="2"/>
      <c r="F113" s="2"/>
      <c r="G113" s="19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1"/>
      <c r="B114" s="2"/>
      <c r="C114" s="2"/>
      <c r="D114" s="2"/>
      <c r="E114" s="2"/>
      <c r="F114" s="2"/>
      <c r="G114" s="19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1"/>
      <c r="B115" s="2"/>
      <c r="C115" s="2"/>
      <c r="D115" s="2"/>
      <c r="E115" s="2"/>
      <c r="F115" s="2"/>
      <c r="G115" s="19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1"/>
      <c r="B116" s="2"/>
      <c r="C116" s="2"/>
      <c r="D116" s="2"/>
      <c r="E116" s="2"/>
      <c r="F116" s="2"/>
      <c r="G116" s="19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1"/>
      <c r="B117" s="2"/>
      <c r="C117" s="2"/>
      <c r="D117" s="2"/>
      <c r="E117" s="2"/>
      <c r="F117" s="2"/>
      <c r="G117" s="19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1"/>
      <c r="B118" s="2"/>
      <c r="C118" s="2"/>
      <c r="D118" s="2"/>
      <c r="E118" s="2"/>
      <c r="F118" s="2"/>
      <c r="G118" s="19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1"/>
      <c r="B119" s="2"/>
      <c r="C119" s="2"/>
      <c r="D119" s="2"/>
      <c r="E119" s="2"/>
      <c r="F119" s="2"/>
      <c r="G119" s="19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1"/>
      <c r="B120" s="2"/>
      <c r="C120" s="2"/>
      <c r="D120" s="2"/>
      <c r="E120" s="2"/>
      <c r="F120" s="2"/>
      <c r="G120" s="19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1"/>
      <c r="B121" s="2"/>
      <c r="C121" s="2"/>
      <c r="D121" s="2"/>
      <c r="E121" s="2"/>
      <c r="F121" s="2"/>
      <c r="G121" s="19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1"/>
      <c r="B122" s="2"/>
      <c r="C122" s="2"/>
      <c r="D122" s="2"/>
      <c r="E122" s="2"/>
      <c r="F122" s="2"/>
      <c r="G122" s="19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1"/>
      <c r="B123" s="2"/>
      <c r="C123" s="2"/>
      <c r="D123" s="2"/>
      <c r="E123" s="2"/>
      <c r="F123" s="2"/>
      <c r="G123" s="19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1"/>
      <c r="B124" s="2"/>
      <c r="C124" s="2"/>
      <c r="D124" s="2"/>
      <c r="E124" s="2"/>
      <c r="F124" s="2"/>
      <c r="G124" s="19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1"/>
      <c r="B125" s="2"/>
      <c r="C125" s="2"/>
      <c r="D125" s="2"/>
      <c r="E125" s="2"/>
      <c r="F125" s="2"/>
      <c r="G125" s="19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1"/>
      <c r="B126" s="2"/>
      <c r="C126" s="2"/>
      <c r="D126" s="2"/>
      <c r="E126" s="2"/>
      <c r="F126" s="2"/>
      <c r="G126" s="19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1"/>
      <c r="B127" s="2"/>
      <c r="C127" s="2"/>
      <c r="D127" s="2"/>
      <c r="E127" s="2"/>
      <c r="F127" s="2"/>
      <c r="G127" s="19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1"/>
      <c r="B128" s="2"/>
      <c r="C128" s="2"/>
      <c r="D128" s="2"/>
      <c r="E128" s="2"/>
      <c r="F128" s="2"/>
      <c r="G128" s="19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1"/>
      <c r="B129" s="2"/>
      <c r="C129" s="2"/>
      <c r="D129" s="2"/>
      <c r="E129" s="2"/>
      <c r="F129" s="2"/>
      <c r="G129" s="19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1"/>
      <c r="B130" s="2"/>
      <c r="C130" s="2"/>
      <c r="D130" s="2"/>
      <c r="E130" s="2"/>
      <c r="F130" s="2"/>
      <c r="G130" s="19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1"/>
      <c r="B131" s="2"/>
      <c r="C131" s="2"/>
      <c r="D131" s="2"/>
      <c r="E131" s="2"/>
      <c r="F131" s="2"/>
      <c r="G131" s="19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1"/>
      <c r="B132" s="2"/>
      <c r="C132" s="2"/>
      <c r="D132" s="2"/>
      <c r="E132" s="2"/>
      <c r="F132" s="2"/>
      <c r="G132" s="19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1"/>
      <c r="B133" s="2"/>
      <c r="C133" s="2"/>
      <c r="D133" s="2"/>
      <c r="E133" s="2"/>
      <c r="F133" s="2"/>
      <c r="G133" s="19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1"/>
      <c r="B134" s="2"/>
      <c r="C134" s="2"/>
      <c r="D134" s="2"/>
      <c r="E134" s="2"/>
      <c r="F134" s="2"/>
      <c r="G134" s="19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1"/>
      <c r="B135" s="2"/>
      <c r="C135" s="2"/>
      <c r="D135" s="2"/>
      <c r="E135" s="2"/>
      <c r="F135" s="2"/>
      <c r="G135" s="19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1"/>
      <c r="B136" s="2"/>
      <c r="C136" s="2"/>
      <c r="D136" s="2"/>
      <c r="E136" s="2"/>
      <c r="F136" s="2"/>
      <c r="G136" s="19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1"/>
      <c r="B137" s="2"/>
      <c r="C137" s="2"/>
      <c r="D137" s="2"/>
      <c r="E137" s="2"/>
      <c r="F137" s="2"/>
      <c r="G137" s="19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1"/>
      <c r="B138" s="2"/>
      <c r="C138" s="2"/>
      <c r="D138" s="2"/>
      <c r="E138" s="2"/>
      <c r="F138" s="2"/>
      <c r="G138" s="19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1"/>
      <c r="B139" s="2"/>
      <c r="C139" s="2"/>
      <c r="D139" s="2"/>
      <c r="E139" s="2"/>
      <c r="F139" s="2"/>
      <c r="G139" s="19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1"/>
      <c r="B140" s="2"/>
      <c r="C140" s="2"/>
      <c r="D140" s="2"/>
      <c r="E140" s="2"/>
      <c r="F140" s="2"/>
      <c r="G140" s="19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1"/>
      <c r="B141" s="2"/>
      <c r="C141" s="2"/>
      <c r="D141" s="2"/>
      <c r="E141" s="2"/>
      <c r="F141" s="2"/>
      <c r="G141" s="19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1"/>
      <c r="B142" s="2"/>
      <c r="C142" s="2"/>
      <c r="D142" s="2"/>
      <c r="E142" s="2"/>
      <c r="F142" s="2"/>
      <c r="G142" s="19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1"/>
      <c r="B143" s="2"/>
      <c r="C143" s="2"/>
      <c r="D143" s="2"/>
      <c r="E143" s="2"/>
      <c r="F143" s="2"/>
      <c r="G143" s="19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1"/>
      <c r="B144" s="2"/>
      <c r="C144" s="2"/>
      <c r="D144" s="2"/>
      <c r="E144" s="2"/>
      <c r="F144" s="2"/>
      <c r="G144" s="19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1"/>
      <c r="B145" s="2"/>
      <c r="C145" s="2"/>
      <c r="D145" s="2"/>
      <c r="E145" s="2"/>
      <c r="F145" s="2"/>
      <c r="G145" s="19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1"/>
      <c r="B146" s="2"/>
      <c r="C146" s="2"/>
      <c r="D146" s="2"/>
      <c r="E146" s="2"/>
      <c r="F146" s="2"/>
      <c r="G146" s="19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1"/>
      <c r="B147" s="2"/>
      <c r="C147" s="2"/>
      <c r="D147" s="2"/>
      <c r="E147" s="2"/>
      <c r="F147" s="2"/>
      <c r="G147" s="19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1"/>
      <c r="B148" s="2"/>
      <c r="C148" s="2"/>
      <c r="D148" s="2"/>
      <c r="E148" s="2"/>
      <c r="F148" s="2"/>
      <c r="G148" s="19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1"/>
      <c r="B149" s="2"/>
      <c r="C149" s="2"/>
      <c r="D149" s="2"/>
      <c r="E149" s="2"/>
      <c r="F149" s="2"/>
      <c r="G149" s="19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1"/>
      <c r="B150" s="2"/>
      <c r="C150" s="2"/>
      <c r="D150" s="2"/>
      <c r="E150" s="2"/>
      <c r="F150" s="2"/>
      <c r="G150" s="19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1"/>
      <c r="B151" s="2"/>
      <c r="C151" s="2"/>
      <c r="D151" s="2"/>
      <c r="E151" s="2"/>
      <c r="F151" s="2"/>
      <c r="G151" s="19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1"/>
      <c r="B152" s="2"/>
      <c r="C152" s="2"/>
      <c r="D152" s="2"/>
      <c r="E152" s="2"/>
      <c r="F152" s="2"/>
      <c r="G152" s="19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1"/>
      <c r="B153" s="2"/>
      <c r="C153" s="2"/>
      <c r="D153" s="2"/>
      <c r="E153" s="2"/>
      <c r="F153" s="2"/>
      <c r="G153" s="19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1"/>
      <c r="B154" s="2"/>
      <c r="C154" s="2"/>
      <c r="D154" s="2"/>
      <c r="E154" s="2"/>
      <c r="F154" s="2"/>
      <c r="G154" s="19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1"/>
      <c r="B155" s="2"/>
      <c r="C155" s="2"/>
      <c r="D155" s="2"/>
      <c r="E155" s="2"/>
      <c r="F155" s="2"/>
      <c r="G155" s="19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1"/>
      <c r="B156" s="2"/>
      <c r="C156" s="2"/>
      <c r="D156" s="2"/>
      <c r="E156" s="2"/>
      <c r="F156" s="2"/>
      <c r="G156" s="19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1"/>
      <c r="B157" s="2"/>
      <c r="C157" s="2"/>
      <c r="D157" s="2"/>
      <c r="E157" s="2"/>
      <c r="F157" s="2"/>
      <c r="G157" s="19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1"/>
      <c r="B158" s="2"/>
      <c r="C158" s="2"/>
      <c r="D158" s="2"/>
      <c r="E158" s="2"/>
      <c r="F158" s="2"/>
      <c r="G158" s="19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1"/>
      <c r="B159" s="2"/>
      <c r="C159" s="2"/>
      <c r="D159" s="2"/>
      <c r="E159" s="2"/>
      <c r="F159" s="2"/>
      <c r="G159" s="19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1"/>
      <c r="B160" s="2"/>
      <c r="C160" s="2"/>
      <c r="D160" s="2"/>
      <c r="E160" s="2"/>
      <c r="F160" s="2"/>
      <c r="G160" s="19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1"/>
      <c r="B161" s="2"/>
      <c r="C161" s="2"/>
      <c r="D161" s="2"/>
      <c r="E161" s="2"/>
      <c r="F161" s="2"/>
      <c r="G161" s="19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1"/>
      <c r="B162" s="2"/>
      <c r="C162" s="2"/>
      <c r="D162" s="2"/>
      <c r="E162" s="2"/>
      <c r="F162" s="2"/>
      <c r="G162" s="19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1"/>
      <c r="B163" s="2"/>
      <c r="C163" s="2"/>
      <c r="D163" s="2"/>
      <c r="E163" s="2"/>
      <c r="F163" s="2"/>
      <c r="G163" s="19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1"/>
      <c r="B164" s="2"/>
      <c r="C164" s="2"/>
      <c r="D164" s="2"/>
      <c r="E164" s="2"/>
      <c r="F164" s="2"/>
      <c r="G164" s="19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1"/>
      <c r="B165" s="2"/>
      <c r="C165" s="2"/>
      <c r="D165" s="2"/>
      <c r="E165" s="2"/>
      <c r="F165" s="2"/>
      <c r="G165" s="19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1"/>
      <c r="B166" s="2"/>
      <c r="C166" s="2"/>
      <c r="D166" s="2"/>
      <c r="E166" s="2"/>
      <c r="F166" s="2"/>
      <c r="G166" s="19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1"/>
      <c r="B167" s="2"/>
      <c r="C167" s="2"/>
      <c r="D167" s="2"/>
      <c r="E167" s="2"/>
      <c r="F167" s="2"/>
      <c r="G167" s="19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1"/>
      <c r="B168" s="2"/>
      <c r="C168" s="2"/>
      <c r="D168" s="2"/>
      <c r="E168" s="2"/>
      <c r="F168" s="2"/>
      <c r="G168" s="19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1"/>
      <c r="B169" s="2"/>
      <c r="C169" s="2"/>
      <c r="D169" s="2"/>
      <c r="E169" s="2"/>
      <c r="F169" s="2"/>
      <c r="G169" s="19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1"/>
      <c r="B170" s="2"/>
      <c r="C170" s="2"/>
      <c r="D170" s="2"/>
      <c r="E170" s="2"/>
      <c r="F170" s="2"/>
      <c r="G170" s="19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1"/>
      <c r="B171" s="2"/>
      <c r="C171" s="2"/>
      <c r="D171" s="2"/>
      <c r="E171" s="2"/>
      <c r="F171" s="2"/>
      <c r="G171" s="19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1"/>
      <c r="B172" s="2"/>
      <c r="C172" s="2"/>
      <c r="D172" s="2"/>
      <c r="E172" s="2"/>
      <c r="F172" s="2"/>
      <c r="G172" s="19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1"/>
      <c r="B173" s="2"/>
      <c r="C173" s="2"/>
      <c r="D173" s="2"/>
      <c r="E173" s="2"/>
      <c r="F173" s="2"/>
      <c r="G173" s="19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1"/>
      <c r="B174" s="2"/>
      <c r="C174" s="2"/>
      <c r="D174" s="2"/>
      <c r="E174" s="2"/>
      <c r="F174" s="2"/>
      <c r="G174" s="19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1"/>
      <c r="B175" s="2"/>
      <c r="C175" s="2"/>
      <c r="D175" s="2"/>
      <c r="E175" s="2"/>
      <c r="F175" s="2"/>
      <c r="G175" s="19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1"/>
      <c r="B176" s="2"/>
      <c r="C176" s="2"/>
      <c r="D176" s="2"/>
      <c r="E176" s="2"/>
      <c r="F176" s="2"/>
      <c r="G176" s="19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1"/>
      <c r="B177" s="2"/>
      <c r="C177" s="2"/>
      <c r="D177" s="2"/>
      <c r="E177" s="2"/>
      <c r="F177" s="2"/>
      <c r="G177" s="19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1"/>
      <c r="B178" s="2"/>
      <c r="C178" s="2"/>
      <c r="D178" s="2"/>
      <c r="E178" s="2"/>
      <c r="F178" s="2"/>
      <c r="G178" s="19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1"/>
      <c r="B179" s="2"/>
      <c r="C179" s="2"/>
      <c r="D179" s="2"/>
      <c r="E179" s="2"/>
      <c r="F179" s="2"/>
      <c r="G179" s="19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1"/>
      <c r="B180" s="2"/>
      <c r="C180" s="2"/>
      <c r="D180" s="2"/>
      <c r="E180" s="2"/>
      <c r="F180" s="2"/>
      <c r="G180" s="19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1"/>
      <c r="B181" s="2"/>
      <c r="C181" s="2"/>
      <c r="D181" s="2"/>
      <c r="E181" s="2"/>
      <c r="F181" s="2"/>
      <c r="G181" s="19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1"/>
      <c r="B182" s="2"/>
      <c r="C182" s="2"/>
      <c r="D182" s="2"/>
      <c r="E182" s="2"/>
      <c r="F182" s="2"/>
      <c r="G182" s="19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1"/>
      <c r="B183" s="2"/>
      <c r="C183" s="2"/>
      <c r="D183" s="2"/>
      <c r="E183" s="2"/>
      <c r="F183" s="2"/>
      <c r="G183" s="19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1"/>
      <c r="B184" s="2"/>
      <c r="C184" s="2"/>
      <c r="D184" s="2"/>
      <c r="E184" s="2"/>
      <c r="F184" s="2"/>
      <c r="G184" s="19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1"/>
      <c r="B185" s="2"/>
      <c r="C185" s="2"/>
      <c r="D185" s="2"/>
      <c r="E185" s="2"/>
      <c r="F185" s="2"/>
      <c r="G185" s="19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1"/>
      <c r="B186" s="2"/>
      <c r="C186" s="2"/>
      <c r="D186" s="2"/>
      <c r="E186" s="2"/>
      <c r="F186" s="2"/>
      <c r="G186" s="19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1"/>
      <c r="B187" s="2"/>
      <c r="C187" s="2"/>
      <c r="D187" s="2"/>
      <c r="E187" s="2"/>
      <c r="F187" s="2"/>
      <c r="G187" s="19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1"/>
      <c r="B188" s="2"/>
      <c r="C188" s="2"/>
      <c r="D188" s="2"/>
      <c r="E188" s="2"/>
      <c r="F188" s="2"/>
      <c r="G188" s="19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1"/>
      <c r="B189" s="2"/>
      <c r="C189" s="2"/>
      <c r="D189" s="2"/>
      <c r="E189" s="2"/>
      <c r="F189" s="2"/>
      <c r="G189" s="19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1"/>
      <c r="B190" s="2"/>
      <c r="C190" s="2"/>
      <c r="D190" s="2"/>
      <c r="E190" s="2"/>
      <c r="F190" s="2"/>
      <c r="G190" s="19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1"/>
      <c r="B191" s="2"/>
      <c r="C191" s="2"/>
      <c r="D191" s="2"/>
      <c r="E191" s="2"/>
      <c r="F191" s="2"/>
      <c r="G191" s="19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1"/>
      <c r="B192" s="2"/>
      <c r="C192" s="2"/>
      <c r="D192" s="2"/>
      <c r="E192" s="2"/>
      <c r="F192" s="2"/>
      <c r="G192" s="19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1"/>
      <c r="B193" s="2"/>
      <c r="C193" s="2"/>
      <c r="D193" s="2"/>
      <c r="E193" s="2"/>
      <c r="F193" s="2"/>
      <c r="G193" s="19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1"/>
      <c r="B194" s="2"/>
      <c r="C194" s="2"/>
      <c r="D194" s="2"/>
      <c r="E194" s="2"/>
      <c r="F194" s="2"/>
      <c r="G194" s="19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1"/>
      <c r="B195" s="2"/>
      <c r="C195" s="2"/>
      <c r="D195" s="2"/>
      <c r="E195" s="2"/>
      <c r="F195" s="2"/>
      <c r="G195" s="19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1"/>
      <c r="B196" s="2"/>
      <c r="C196" s="2"/>
      <c r="D196" s="2"/>
      <c r="E196" s="2"/>
      <c r="F196" s="2"/>
      <c r="G196" s="19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1"/>
      <c r="B197" s="2"/>
      <c r="C197" s="2"/>
      <c r="D197" s="2"/>
      <c r="E197" s="2"/>
      <c r="F197" s="2"/>
      <c r="G197" s="19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1"/>
      <c r="B198" s="2"/>
      <c r="C198" s="2"/>
      <c r="D198" s="2"/>
      <c r="E198" s="2"/>
      <c r="F198" s="2"/>
      <c r="G198" s="19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1"/>
      <c r="B199" s="2"/>
      <c r="C199" s="2"/>
      <c r="D199" s="2"/>
      <c r="E199" s="2"/>
      <c r="F199" s="2"/>
      <c r="G199" s="19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1"/>
      <c r="B200" s="2"/>
      <c r="C200" s="2"/>
      <c r="D200" s="2"/>
      <c r="E200" s="2"/>
      <c r="F200" s="2"/>
      <c r="G200" s="19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1"/>
      <c r="B201" s="2"/>
      <c r="C201" s="2"/>
      <c r="D201" s="2"/>
      <c r="E201" s="2"/>
      <c r="F201" s="2"/>
      <c r="G201" s="19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1"/>
      <c r="B202" s="2"/>
      <c r="C202" s="2"/>
      <c r="D202" s="2"/>
      <c r="E202" s="2"/>
      <c r="F202" s="2"/>
      <c r="G202" s="19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1"/>
      <c r="B203" s="2"/>
      <c r="C203" s="2"/>
      <c r="D203" s="2"/>
      <c r="E203" s="2"/>
      <c r="F203" s="2"/>
      <c r="G203" s="19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1"/>
      <c r="B204" s="2"/>
      <c r="C204" s="2"/>
      <c r="D204" s="2"/>
      <c r="E204" s="2"/>
      <c r="F204" s="2"/>
      <c r="G204" s="19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1"/>
      <c r="B205" s="2"/>
      <c r="C205" s="2"/>
      <c r="D205" s="2"/>
      <c r="E205" s="2"/>
      <c r="F205" s="2"/>
      <c r="G205" s="19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1"/>
      <c r="B206" s="2"/>
      <c r="C206" s="2"/>
      <c r="D206" s="2"/>
      <c r="E206" s="2"/>
      <c r="F206" s="2"/>
      <c r="G206" s="19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1"/>
      <c r="B207" s="2"/>
      <c r="C207" s="2"/>
      <c r="D207" s="2"/>
      <c r="E207" s="2"/>
      <c r="F207" s="2"/>
      <c r="G207" s="19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1"/>
      <c r="B208" s="2"/>
      <c r="C208" s="2"/>
      <c r="D208" s="2"/>
      <c r="E208" s="2"/>
      <c r="F208" s="2"/>
      <c r="G208" s="19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1"/>
      <c r="B209" s="2"/>
      <c r="C209" s="2"/>
      <c r="D209" s="2"/>
      <c r="E209" s="2"/>
      <c r="F209" s="2"/>
      <c r="G209" s="19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1"/>
      <c r="B210" s="2"/>
      <c r="C210" s="2"/>
      <c r="D210" s="2"/>
      <c r="E210" s="2"/>
      <c r="F210" s="2"/>
      <c r="G210" s="19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1"/>
      <c r="B211" s="2"/>
      <c r="C211" s="2"/>
      <c r="D211" s="2"/>
      <c r="E211" s="2"/>
      <c r="F211" s="2"/>
      <c r="G211" s="19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1"/>
      <c r="B212" s="2"/>
      <c r="C212" s="2"/>
      <c r="D212" s="2"/>
      <c r="E212" s="2"/>
      <c r="F212" s="2"/>
      <c r="G212" s="19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1"/>
      <c r="B213" s="2"/>
      <c r="C213" s="2"/>
      <c r="D213" s="2"/>
      <c r="E213" s="2"/>
      <c r="F213" s="2"/>
      <c r="G213" s="19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1"/>
      <c r="B214" s="2"/>
      <c r="C214" s="2"/>
      <c r="D214" s="2"/>
      <c r="E214" s="2"/>
      <c r="F214" s="2"/>
      <c r="G214" s="19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1"/>
      <c r="B215" s="2"/>
      <c r="C215" s="2"/>
      <c r="D215" s="2"/>
      <c r="E215" s="2"/>
      <c r="F215" s="2"/>
      <c r="G215" s="19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1"/>
      <c r="B216" s="2"/>
      <c r="C216" s="2"/>
      <c r="D216" s="2"/>
      <c r="E216" s="2"/>
      <c r="F216" s="2"/>
      <c r="G216" s="19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1"/>
      <c r="B217" s="2"/>
      <c r="C217" s="2"/>
      <c r="D217" s="2"/>
      <c r="E217" s="2"/>
      <c r="F217" s="2"/>
      <c r="G217" s="19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1"/>
      <c r="B218" s="2"/>
      <c r="C218" s="2"/>
      <c r="D218" s="2"/>
      <c r="E218" s="2"/>
      <c r="F218" s="2"/>
      <c r="G218" s="19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1"/>
      <c r="B219" s="2"/>
      <c r="C219" s="2"/>
      <c r="D219" s="2"/>
      <c r="E219" s="2"/>
      <c r="F219" s="2"/>
      <c r="G219" s="19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1"/>
      <c r="B220" s="2"/>
      <c r="C220" s="2"/>
      <c r="D220" s="2"/>
      <c r="E220" s="2"/>
      <c r="F220" s="2"/>
      <c r="G220" s="19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1"/>
      <c r="B221" s="2"/>
      <c r="C221" s="2"/>
      <c r="D221" s="2"/>
      <c r="E221" s="2"/>
      <c r="F221" s="2"/>
      <c r="G221" s="19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1"/>
      <c r="B222" s="2"/>
      <c r="C222" s="2"/>
      <c r="D222" s="2"/>
      <c r="E222" s="2"/>
      <c r="F222" s="2"/>
      <c r="G222" s="19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1"/>
      <c r="B223" s="2"/>
      <c r="C223" s="2"/>
      <c r="D223" s="2"/>
      <c r="E223" s="2"/>
      <c r="F223" s="2"/>
      <c r="G223" s="19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1"/>
      <c r="B224" s="2"/>
      <c r="C224" s="2"/>
      <c r="D224" s="2"/>
      <c r="E224" s="2"/>
      <c r="F224" s="2"/>
      <c r="G224" s="19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1"/>
      <c r="B225" s="2"/>
      <c r="C225" s="2"/>
      <c r="D225" s="2"/>
      <c r="E225" s="2"/>
      <c r="F225" s="2"/>
      <c r="G225" s="19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1"/>
      <c r="B226" s="2"/>
      <c r="C226" s="2"/>
      <c r="D226" s="2"/>
      <c r="E226" s="2"/>
      <c r="F226" s="2"/>
      <c r="G226" s="19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1"/>
      <c r="B227" s="2"/>
      <c r="C227" s="2"/>
      <c r="D227" s="2"/>
      <c r="E227" s="2"/>
      <c r="F227" s="2"/>
      <c r="G227" s="19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1"/>
      <c r="B228" s="2"/>
      <c r="C228" s="2"/>
      <c r="D228" s="2"/>
      <c r="E228" s="2"/>
      <c r="F228" s="2"/>
      <c r="G228" s="19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1"/>
      <c r="B229" s="2"/>
      <c r="C229" s="2"/>
      <c r="D229" s="2"/>
      <c r="E229" s="2"/>
      <c r="F229" s="2"/>
      <c r="G229" s="19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1"/>
      <c r="B230" s="2"/>
      <c r="C230" s="2"/>
      <c r="D230" s="2"/>
      <c r="E230" s="2"/>
      <c r="F230" s="2"/>
      <c r="G230" s="19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1"/>
      <c r="B231" s="2"/>
      <c r="C231" s="2"/>
      <c r="D231" s="2"/>
      <c r="E231" s="2"/>
      <c r="F231" s="2"/>
      <c r="G231" s="19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1"/>
      <c r="B232" s="2"/>
      <c r="C232" s="2"/>
      <c r="D232" s="2"/>
      <c r="E232" s="2"/>
      <c r="F232" s="2"/>
      <c r="G232" s="19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1"/>
      <c r="B233" s="2"/>
      <c r="C233" s="2"/>
      <c r="D233" s="2"/>
      <c r="E233" s="2"/>
      <c r="F233" s="2"/>
      <c r="G233" s="19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1"/>
      <c r="B234" s="2"/>
      <c r="C234" s="2"/>
      <c r="D234" s="2"/>
      <c r="E234" s="2"/>
      <c r="F234" s="2"/>
      <c r="G234" s="19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1"/>
      <c r="B235" s="2"/>
      <c r="C235" s="2"/>
      <c r="D235" s="2"/>
      <c r="E235" s="2"/>
      <c r="F235" s="2"/>
      <c r="G235" s="19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1"/>
      <c r="B236" s="2"/>
      <c r="C236" s="2"/>
      <c r="D236" s="2"/>
      <c r="E236" s="2"/>
      <c r="F236" s="2"/>
      <c r="G236" s="19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1"/>
      <c r="B237" s="2"/>
      <c r="C237" s="2"/>
      <c r="D237" s="2"/>
      <c r="E237" s="2"/>
      <c r="F237" s="2"/>
      <c r="G237" s="19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1"/>
      <c r="B238" s="2"/>
      <c r="C238" s="2"/>
      <c r="D238" s="2"/>
      <c r="E238" s="2"/>
      <c r="F238" s="2"/>
      <c r="G238" s="19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1"/>
      <c r="B239" s="2"/>
      <c r="C239" s="2"/>
      <c r="D239" s="2"/>
      <c r="E239" s="2"/>
      <c r="F239" s="2"/>
      <c r="G239" s="19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1"/>
      <c r="B240" s="2"/>
      <c r="C240" s="2"/>
      <c r="D240" s="2"/>
      <c r="E240" s="2"/>
      <c r="F240" s="2"/>
      <c r="G240" s="19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1"/>
      <c r="B241" s="2"/>
      <c r="C241" s="2"/>
      <c r="D241" s="2"/>
      <c r="E241" s="2"/>
      <c r="F241" s="2"/>
      <c r="G241" s="19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1"/>
      <c r="B242" s="2"/>
      <c r="C242" s="2"/>
      <c r="D242" s="2"/>
      <c r="E242" s="2"/>
      <c r="F242" s="2"/>
      <c r="G242" s="19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1"/>
      <c r="B243" s="2"/>
      <c r="C243" s="2"/>
      <c r="D243" s="2"/>
      <c r="E243" s="2"/>
      <c r="F243" s="2"/>
      <c r="G243" s="19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1"/>
      <c r="B244" s="2"/>
      <c r="C244" s="2"/>
      <c r="D244" s="2"/>
      <c r="E244" s="2"/>
      <c r="F244" s="2"/>
      <c r="G244" s="19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1"/>
      <c r="B245" s="2"/>
      <c r="C245" s="2"/>
      <c r="D245" s="2"/>
      <c r="E245" s="2"/>
      <c r="F245" s="2"/>
      <c r="G245" s="19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1"/>
      <c r="B246" s="2"/>
      <c r="C246" s="2"/>
      <c r="D246" s="2"/>
      <c r="E246" s="2"/>
      <c r="F246" s="2"/>
      <c r="G246" s="19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1"/>
      <c r="B247" s="2"/>
      <c r="C247" s="2"/>
      <c r="D247" s="2"/>
      <c r="E247" s="2"/>
      <c r="F247" s="2"/>
      <c r="G247" s="19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1"/>
      <c r="B248" s="2"/>
      <c r="C248" s="2"/>
      <c r="D248" s="2"/>
      <c r="E248" s="2"/>
      <c r="F248" s="2"/>
      <c r="G248" s="19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1"/>
      <c r="B249" s="2"/>
      <c r="C249" s="2"/>
      <c r="D249" s="2"/>
      <c r="E249" s="2"/>
      <c r="F249" s="2"/>
      <c r="G249" s="19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1"/>
      <c r="B250" s="2"/>
      <c r="C250" s="2"/>
      <c r="D250" s="2"/>
      <c r="E250" s="2"/>
      <c r="F250" s="2"/>
      <c r="G250" s="19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1"/>
      <c r="B251" s="2"/>
      <c r="C251" s="2"/>
      <c r="D251" s="2"/>
      <c r="E251" s="2"/>
      <c r="F251" s="2"/>
      <c r="G251" s="19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1"/>
      <c r="B252" s="2"/>
      <c r="C252" s="2"/>
      <c r="D252" s="2"/>
      <c r="E252" s="2"/>
      <c r="F252" s="2"/>
      <c r="G252" s="19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1"/>
      <c r="B253" s="2"/>
      <c r="C253" s="2"/>
      <c r="D253" s="2"/>
      <c r="E253" s="2"/>
      <c r="F253" s="2"/>
      <c r="G253" s="19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1"/>
      <c r="B254" s="2"/>
      <c r="C254" s="2"/>
      <c r="D254" s="2"/>
      <c r="E254" s="2"/>
      <c r="F254" s="2"/>
      <c r="G254" s="19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1"/>
      <c r="B255" s="2"/>
      <c r="C255" s="2"/>
      <c r="D255" s="2"/>
      <c r="E255" s="2"/>
      <c r="F255" s="2"/>
      <c r="G255" s="19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1"/>
      <c r="B256" s="2"/>
      <c r="C256" s="2"/>
      <c r="D256" s="2"/>
      <c r="E256" s="2"/>
      <c r="F256" s="2"/>
      <c r="G256" s="19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1"/>
      <c r="B257" s="2"/>
      <c r="C257" s="2"/>
      <c r="D257" s="2"/>
      <c r="E257" s="2"/>
      <c r="F257" s="2"/>
      <c r="G257" s="19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1"/>
      <c r="B258" s="2"/>
      <c r="C258" s="2"/>
      <c r="D258" s="2"/>
      <c r="E258" s="2"/>
      <c r="F258" s="2"/>
      <c r="G258" s="19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1"/>
      <c r="B259" s="2"/>
      <c r="C259" s="2"/>
      <c r="D259" s="2"/>
      <c r="E259" s="2"/>
      <c r="F259" s="2"/>
      <c r="G259" s="19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1"/>
      <c r="B260" s="2"/>
      <c r="C260" s="2"/>
      <c r="D260" s="2"/>
      <c r="E260" s="2"/>
      <c r="F260" s="2"/>
      <c r="G260" s="19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1"/>
      <c r="B261" s="2"/>
      <c r="C261" s="2"/>
      <c r="D261" s="2"/>
      <c r="E261" s="2"/>
      <c r="F261" s="2"/>
      <c r="G261" s="19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1"/>
      <c r="B262" s="2"/>
      <c r="C262" s="2"/>
      <c r="D262" s="2"/>
      <c r="E262" s="2"/>
      <c r="F262" s="2"/>
      <c r="G262" s="19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1"/>
      <c r="B263" s="2"/>
      <c r="C263" s="2"/>
      <c r="D263" s="2"/>
      <c r="E263" s="2"/>
      <c r="F263" s="2"/>
      <c r="G263" s="19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1"/>
      <c r="B264" s="2"/>
      <c r="C264" s="2"/>
      <c r="D264" s="2"/>
      <c r="E264" s="2"/>
      <c r="F264" s="2"/>
      <c r="G264" s="19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1"/>
      <c r="B265" s="2"/>
      <c r="C265" s="2"/>
      <c r="D265" s="2"/>
      <c r="E265" s="2"/>
      <c r="F265" s="2"/>
      <c r="G265" s="19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1"/>
      <c r="B266" s="2"/>
      <c r="C266" s="2"/>
      <c r="D266" s="2"/>
      <c r="E266" s="2"/>
      <c r="F266" s="2"/>
      <c r="G266" s="19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1"/>
      <c r="B267" s="2"/>
      <c r="C267" s="2"/>
      <c r="D267" s="2"/>
      <c r="E267" s="2"/>
      <c r="F267" s="2"/>
      <c r="G267" s="19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1"/>
      <c r="B268" s="2"/>
      <c r="C268" s="2"/>
      <c r="D268" s="2"/>
      <c r="E268" s="2"/>
      <c r="F268" s="2"/>
      <c r="G268" s="19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1"/>
      <c r="B269" s="2"/>
      <c r="C269" s="2"/>
      <c r="D269" s="2"/>
      <c r="E269" s="2"/>
      <c r="F269" s="2"/>
      <c r="G269" s="19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1"/>
      <c r="B270" s="2"/>
      <c r="C270" s="2"/>
      <c r="D270" s="2"/>
      <c r="E270" s="2"/>
      <c r="F270" s="2"/>
      <c r="G270" s="19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1"/>
      <c r="B271" s="2"/>
      <c r="C271" s="2"/>
      <c r="D271" s="2"/>
      <c r="E271" s="2"/>
      <c r="F271" s="2"/>
      <c r="G271" s="19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1"/>
      <c r="B272" s="2"/>
      <c r="C272" s="2"/>
      <c r="D272" s="2"/>
      <c r="E272" s="2"/>
      <c r="F272" s="2"/>
      <c r="G272" s="19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1"/>
      <c r="B273" s="2"/>
      <c r="C273" s="2"/>
      <c r="D273" s="2"/>
      <c r="E273" s="2"/>
      <c r="F273" s="2"/>
      <c r="G273" s="19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1"/>
      <c r="B274" s="2"/>
      <c r="C274" s="2"/>
      <c r="D274" s="2"/>
      <c r="E274" s="2"/>
      <c r="F274" s="2"/>
      <c r="G274" s="19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1"/>
      <c r="B275" s="2"/>
      <c r="C275" s="2"/>
      <c r="D275" s="2"/>
      <c r="E275" s="2"/>
      <c r="F275" s="2"/>
      <c r="G275" s="19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1"/>
      <c r="B276" s="2"/>
      <c r="C276" s="2"/>
      <c r="D276" s="2"/>
      <c r="E276" s="2"/>
      <c r="F276" s="2"/>
      <c r="G276" s="19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1"/>
      <c r="B277" s="2"/>
      <c r="C277" s="2"/>
      <c r="D277" s="2"/>
      <c r="E277" s="2"/>
      <c r="F277" s="2"/>
      <c r="G277" s="19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1"/>
      <c r="B278" s="2"/>
      <c r="C278" s="2"/>
      <c r="D278" s="2"/>
      <c r="E278" s="2"/>
      <c r="F278" s="2"/>
      <c r="G278" s="19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1"/>
      <c r="B279" s="2"/>
      <c r="C279" s="2"/>
      <c r="D279" s="2"/>
      <c r="E279" s="2"/>
      <c r="F279" s="2"/>
      <c r="G279" s="19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1"/>
      <c r="B280" s="2"/>
      <c r="C280" s="2"/>
      <c r="D280" s="2"/>
      <c r="E280" s="2"/>
      <c r="F280" s="2"/>
      <c r="G280" s="19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1"/>
      <c r="B281" s="2"/>
      <c r="C281" s="2"/>
      <c r="D281" s="2"/>
      <c r="E281" s="2"/>
      <c r="F281" s="2"/>
      <c r="G281" s="19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1"/>
      <c r="B282" s="2"/>
      <c r="C282" s="2"/>
      <c r="D282" s="2"/>
      <c r="E282" s="2"/>
      <c r="F282" s="2"/>
      <c r="G282" s="19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1"/>
      <c r="B283" s="2"/>
      <c r="C283" s="2"/>
      <c r="D283" s="2"/>
      <c r="E283" s="2"/>
      <c r="F283" s="2"/>
      <c r="G283" s="19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1"/>
      <c r="B284" s="2"/>
      <c r="C284" s="2"/>
      <c r="D284" s="2"/>
      <c r="E284" s="2"/>
      <c r="F284" s="2"/>
      <c r="G284" s="19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1"/>
      <c r="B285" s="2"/>
      <c r="C285" s="2"/>
      <c r="D285" s="2"/>
      <c r="E285" s="2"/>
      <c r="F285" s="2"/>
      <c r="G285" s="19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1"/>
      <c r="B286" s="2"/>
      <c r="C286" s="2"/>
      <c r="D286" s="2"/>
      <c r="E286" s="2"/>
      <c r="F286" s="2"/>
      <c r="G286" s="19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1"/>
      <c r="B287" s="2"/>
      <c r="C287" s="2"/>
      <c r="D287" s="2"/>
      <c r="E287" s="2"/>
      <c r="F287" s="2"/>
      <c r="G287" s="19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1"/>
      <c r="B288" s="2"/>
      <c r="C288" s="2"/>
      <c r="D288" s="2"/>
      <c r="E288" s="2"/>
      <c r="F288" s="2"/>
      <c r="G288" s="19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1"/>
      <c r="B289" s="2"/>
      <c r="C289" s="2"/>
      <c r="D289" s="2"/>
      <c r="E289" s="2"/>
      <c r="F289" s="2"/>
      <c r="G289" s="19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1"/>
      <c r="B290" s="2"/>
      <c r="C290" s="2"/>
      <c r="D290" s="2"/>
      <c r="E290" s="2"/>
      <c r="F290" s="2"/>
      <c r="G290" s="19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1"/>
      <c r="B291" s="2"/>
      <c r="C291" s="2"/>
      <c r="D291" s="2"/>
      <c r="E291" s="2"/>
      <c r="F291" s="2"/>
      <c r="G291" s="19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1"/>
      <c r="B292" s="2"/>
      <c r="C292" s="2"/>
      <c r="D292" s="2"/>
      <c r="E292" s="2"/>
      <c r="F292" s="2"/>
      <c r="G292" s="19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1"/>
      <c r="B293" s="2"/>
      <c r="C293" s="2"/>
      <c r="D293" s="2"/>
      <c r="E293" s="2"/>
      <c r="F293" s="2"/>
      <c r="G293" s="19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1"/>
      <c r="B294" s="2"/>
      <c r="C294" s="2"/>
      <c r="D294" s="2"/>
      <c r="E294" s="2"/>
      <c r="F294" s="2"/>
      <c r="G294" s="19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1"/>
      <c r="B295" s="2"/>
      <c r="C295" s="2"/>
      <c r="D295" s="2"/>
      <c r="E295" s="2"/>
      <c r="F295" s="2"/>
      <c r="G295" s="19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1"/>
      <c r="B296" s="2"/>
      <c r="C296" s="2"/>
      <c r="D296" s="2"/>
      <c r="E296" s="2"/>
      <c r="F296" s="2"/>
      <c r="G296" s="19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1"/>
      <c r="B297" s="2"/>
      <c r="C297" s="2"/>
      <c r="D297" s="2"/>
      <c r="E297" s="2"/>
      <c r="F297" s="2"/>
      <c r="G297" s="19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1"/>
      <c r="B298" s="2"/>
      <c r="C298" s="2"/>
      <c r="D298" s="2"/>
      <c r="E298" s="2"/>
      <c r="F298" s="2"/>
      <c r="G298" s="19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1"/>
      <c r="B299" s="2"/>
      <c r="C299" s="2"/>
      <c r="D299" s="2"/>
      <c r="E299" s="2"/>
      <c r="F299" s="2"/>
      <c r="G299" s="19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1"/>
      <c r="B300" s="2"/>
      <c r="C300" s="2"/>
      <c r="D300" s="2"/>
      <c r="E300" s="2"/>
      <c r="F300" s="2"/>
      <c r="G300" s="19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1"/>
      <c r="B301" s="2"/>
      <c r="C301" s="2"/>
      <c r="D301" s="2"/>
      <c r="E301" s="2"/>
      <c r="F301" s="2"/>
      <c r="G301" s="19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1"/>
      <c r="B302" s="2"/>
      <c r="C302" s="2"/>
      <c r="D302" s="2"/>
      <c r="E302" s="2"/>
      <c r="F302" s="2"/>
      <c r="G302" s="19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1"/>
      <c r="B303" s="2"/>
      <c r="C303" s="2"/>
      <c r="D303" s="2"/>
      <c r="E303" s="2"/>
      <c r="F303" s="2"/>
      <c r="G303" s="19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1"/>
      <c r="B304" s="2"/>
      <c r="C304" s="2"/>
      <c r="D304" s="2"/>
      <c r="E304" s="2"/>
      <c r="F304" s="2"/>
      <c r="G304" s="19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1"/>
      <c r="B305" s="2"/>
      <c r="C305" s="2"/>
      <c r="D305" s="2"/>
      <c r="E305" s="2"/>
      <c r="F305" s="2"/>
      <c r="G305" s="19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1"/>
      <c r="B306" s="2"/>
      <c r="C306" s="2"/>
      <c r="D306" s="2"/>
      <c r="E306" s="2"/>
      <c r="F306" s="2"/>
      <c r="G306" s="19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1"/>
      <c r="B307" s="2"/>
      <c r="C307" s="2"/>
      <c r="D307" s="2"/>
      <c r="E307" s="2"/>
      <c r="F307" s="2"/>
      <c r="G307" s="19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1"/>
      <c r="B308" s="2"/>
      <c r="C308" s="2"/>
      <c r="D308" s="2"/>
      <c r="E308" s="2"/>
      <c r="F308" s="2"/>
      <c r="G308" s="19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1"/>
      <c r="B309" s="2"/>
      <c r="C309" s="2"/>
      <c r="D309" s="2"/>
      <c r="E309" s="2"/>
      <c r="F309" s="2"/>
      <c r="G309" s="19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1"/>
      <c r="B310" s="2"/>
      <c r="C310" s="2"/>
      <c r="D310" s="2"/>
      <c r="E310" s="2"/>
      <c r="F310" s="2"/>
      <c r="G310" s="19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1"/>
      <c r="B311" s="2"/>
      <c r="C311" s="2"/>
      <c r="D311" s="2"/>
      <c r="E311" s="2"/>
      <c r="F311" s="2"/>
      <c r="G311" s="19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1"/>
      <c r="B312" s="2"/>
      <c r="C312" s="2"/>
      <c r="D312" s="2"/>
      <c r="E312" s="2"/>
      <c r="F312" s="2"/>
      <c r="G312" s="19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1"/>
      <c r="B313" s="2"/>
      <c r="C313" s="2"/>
      <c r="D313" s="2"/>
      <c r="E313" s="2"/>
      <c r="F313" s="2"/>
      <c r="G313" s="19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1"/>
      <c r="B314" s="2"/>
      <c r="C314" s="2"/>
      <c r="D314" s="2"/>
      <c r="E314" s="2"/>
      <c r="F314" s="2"/>
      <c r="G314" s="19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1"/>
      <c r="B315" s="2"/>
      <c r="C315" s="2"/>
      <c r="D315" s="2"/>
      <c r="E315" s="2"/>
      <c r="F315" s="2"/>
      <c r="G315" s="19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1"/>
      <c r="B316" s="2"/>
      <c r="C316" s="2"/>
      <c r="D316" s="2"/>
      <c r="E316" s="2"/>
      <c r="F316" s="2"/>
      <c r="G316" s="19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1"/>
      <c r="B317" s="2"/>
      <c r="C317" s="2"/>
      <c r="D317" s="2"/>
      <c r="E317" s="2"/>
      <c r="F317" s="2"/>
      <c r="G317" s="19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1"/>
      <c r="B318" s="2"/>
      <c r="C318" s="2"/>
      <c r="D318" s="2"/>
      <c r="E318" s="2"/>
      <c r="F318" s="2"/>
      <c r="G318" s="19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1"/>
      <c r="B319" s="2"/>
      <c r="C319" s="2"/>
      <c r="D319" s="2"/>
      <c r="E319" s="2"/>
      <c r="F319" s="2"/>
      <c r="G319" s="19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1"/>
      <c r="B320" s="2"/>
      <c r="C320" s="2"/>
      <c r="D320" s="2"/>
      <c r="E320" s="2"/>
      <c r="F320" s="2"/>
      <c r="G320" s="19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1"/>
      <c r="B321" s="2"/>
      <c r="C321" s="2"/>
      <c r="D321" s="2"/>
      <c r="E321" s="2"/>
      <c r="F321" s="2"/>
      <c r="G321" s="19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1"/>
      <c r="B322" s="2"/>
      <c r="C322" s="2"/>
      <c r="D322" s="2"/>
      <c r="E322" s="2"/>
      <c r="F322" s="2"/>
      <c r="G322" s="19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1"/>
      <c r="B323" s="2"/>
      <c r="C323" s="2"/>
      <c r="D323" s="2"/>
      <c r="E323" s="2"/>
      <c r="F323" s="2"/>
      <c r="G323" s="19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1"/>
      <c r="B324" s="2"/>
      <c r="C324" s="2"/>
      <c r="D324" s="2"/>
      <c r="E324" s="2"/>
      <c r="F324" s="2"/>
      <c r="G324" s="19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1"/>
      <c r="B325" s="2"/>
      <c r="C325" s="2"/>
      <c r="D325" s="2"/>
      <c r="E325" s="2"/>
      <c r="F325" s="2"/>
      <c r="G325" s="19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1"/>
      <c r="B326" s="2"/>
      <c r="C326" s="2"/>
      <c r="D326" s="2"/>
      <c r="E326" s="2"/>
      <c r="F326" s="2"/>
      <c r="G326" s="19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1"/>
      <c r="B327" s="2"/>
      <c r="C327" s="2"/>
      <c r="D327" s="2"/>
      <c r="E327" s="2"/>
      <c r="F327" s="2"/>
      <c r="G327" s="19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1"/>
      <c r="B328" s="2"/>
      <c r="C328" s="2"/>
      <c r="D328" s="2"/>
      <c r="E328" s="2"/>
      <c r="F328" s="2"/>
      <c r="G328" s="19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1"/>
      <c r="B329" s="2"/>
      <c r="C329" s="2"/>
      <c r="D329" s="2"/>
      <c r="E329" s="2"/>
      <c r="F329" s="2"/>
      <c r="G329" s="19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1"/>
      <c r="B330" s="2"/>
      <c r="C330" s="2"/>
      <c r="D330" s="2"/>
      <c r="E330" s="2"/>
      <c r="F330" s="2"/>
      <c r="G330" s="19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1"/>
      <c r="B331" s="2"/>
      <c r="C331" s="2"/>
      <c r="D331" s="2"/>
      <c r="E331" s="2"/>
      <c r="F331" s="2"/>
      <c r="G331" s="19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1"/>
      <c r="B332" s="2"/>
      <c r="C332" s="2"/>
      <c r="D332" s="2"/>
      <c r="E332" s="2"/>
      <c r="F332" s="2"/>
      <c r="G332" s="19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1"/>
      <c r="B333" s="2"/>
      <c r="C333" s="2"/>
      <c r="D333" s="2"/>
      <c r="E333" s="2"/>
      <c r="F333" s="2"/>
      <c r="G333" s="19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1"/>
      <c r="B334" s="2"/>
      <c r="C334" s="2"/>
      <c r="D334" s="2"/>
      <c r="E334" s="2"/>
      <c r="F334" s="2"/>
      <c r="G334" s="19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1"/>
      <c r="B335" s="2"/>
      <c r="C335" s="2"/>
      <c r="D335" s="2"/>
      <c r="E335" s="2"/>
      <c r="F335" s="2"/>
      <c r="G335" s="19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1"/>
      <c r="B336" s="2"/>
      <c r="C336" s="2"/>
      <c r="D336" s="2"/>
      <c r="E336" s="2"/>
      <c r="F336" s="2"/>
      <c r="G336" s="19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1"/>
      <c r="B337" s="2"/>
      <c r="C337" s="2"/>
      <c r="D337" s="2"/>
      <c r="E337" s="2"/>
      <c r="F337" s="2"/>
      <c r="G337" s="19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1"/>
      <c r="B338" s="2"/>
      <c r="C338" s="2"/>
      <c r="D338" s="2"/>
      <c r="E338" s="2"/>
      <c r="F338" s="2"/>
      <c r="G338" s="19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1"/>
      <c r="B339" s="2"/>
      <c r="C339" s="2"/>
      <c r="D339" s="2"/>
      <c r="E339" s="2"/>
      <c r="F339" s="2"/>
      <c r="G339" s="19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1"/>
      <c r="B340" s="2"/>
      <c r="C340" s="2"/>
      <c r="D340" s="2"/>
      <c r="E340" s="2"/>
      <c r="F340" s="2"/>
      <c r="G340" s="19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1"/>
      <c r="B341" s="2"/>
      <c r="C341" s="2"/>
      <c r="D341" s="2"/>
      <c r="E341" s="2"/>
      <c r="F341" s="2"/>
      <c r="G341" s="19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1"/>
      <c r="B342" s="2"/>
      <c r="C342" s="2"/>
      <c r="D342" s="2"/>
      <c r="E342" s="2"/>
      <c r="F342" s="2"/>
      <c r="G342" s="19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1"/>
      <c r="B343" s="2"/>
      <c r="C343" s="2"/>
      <c r="D343" s="2"/>
      <c r="E343" s="2"/>
      <c r="F343" s="2"/>
      <c r="G343" s="19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1"/>
      <c r="B344" s="2"/>
      <c r="C344" s="2"/>
      <c r="D344" s="2"/>
      <c r="E344" s="2"/>
      <c r="F344" s="2"/>
      <c r="G344" s="19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1"/>
      <c r="B345" s="2"/>
      <c r="C345" s="2"/>
      <c r="D345" s="2"/>
      <c r="E345" s="2"/>
      <c r="F345" s="2"/>
      <c r="G345" s="19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1"/>
      <c r="B346" s="2"/>
      <c r="C346" s="2"/>
      <c r="D346" s="2"/>
      <c r="E346" s="2"/>
      <c r="F346" s="2"/>
      <c r="G346" s="19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1"/>
      <c r="B347" s="2"/>
      <c r="C347" s="2"/>
      <c r="D347" s="2"/>
      <c r="E347" s="2"/>
      <c r="F347" s="2"/>
      <c r="G347" s="19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1"/>
      <c r="B348" s="2"/>
      <c r="C348" s="2"/>
      <c r="D348" s="2"/>
      <c r="E348" s="2"/>
      <c r="F348" s="2"/>
      <c r="G348" s="19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1"/>
      <c r="B349" s="2"/>
      <c r="C349" s="2"/>
      <c r="D349" s="2"/>
      <c r="E349" s="2"/>
      <c r="F349" s="2"/>
      <c r="G349" s="19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1"/>
      <c r="B350" s="2"/>
      <c r="C350" s="2"/>
      <c r="D350" s="2"/>
      <c r="E350" s="2"/>
      <c r="F350" s="2"/>
      <c r="G350" s="19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1"/>
      <c r="B351" s="2"/>
      <c r="C351" s="2"/>
      <c r="D351" s="2"/>
      <c r="E351" s="2"/>
      <c r="F351" s="2"/>
      <c r="G351" s="19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1"/>
      <c r="B352" s="2"/>
      <c r="C352" s="2"/>
      <c r="D352" s="2"/>
      <c r="E352" s="2"/>
      <c r="F352" s="2"/>
      <c r="G352" s="19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1"/>
      <c r="B353" s="2"/>
      <c r="C353" s="2"/>
      <c r="D353" s="2"/>
      <c r="E353" s="2"/>
      <c r="F353" s="2"/>
      <c r="G353" s="19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1"/>
      <c r="B354" s="2"/>
      <c r="C354" s="2"/>
      <c r="D354" s="2"/>
      <c r="E354" s="2"/>
      <c r="F354" s="2"/>
      <c r="G354" s="19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1"/>
      <c r="B355" s="2"/>
      <c r="C355" s="2"/>
      <c r="D355" s="2"/>
      <c r="E355" s="2"/>
      <c r="F355" s="2"/>
      <c r="G355" s="19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1"/>
      <c r="B356" s="2"/>
      <c r="C356" s="2"/>
      <c r="D356" s="2"/>
      <c r="E356" s="2"/>
      <c r="F356" s="2"/>
      <c r="G356" s="19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1"/>
      <c r="B357" s="2"/>
      <c r="C357" s="2"/>
      <c r="D357" s="2"/>
      <c r="E357" s="2"/>
      <c r="F357" s="2"/>
      <c r="G357" s="19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1"/>
      <c r="B358" s="2"/>
      <c r="C358" s="2"/>
      <c r="D358" s="2"/>
      <c r="E358" s="2"/>
      <c r="F358" s="2"/>
      <c r="G358" s="19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1"/>
      <c r="B359" s="2"/>
      <c r="C359" s="2"/>
      <c r="D359" s="2"/>
      <c r="E359" s="2"/>
      <c r="F359" s="2"/>
      <c r="G359" s="19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1"/>
      <c r="B360" s="2"/>
      <c r="C360" s="2"/>
      <c r="D360" s="2"/>
      <c r="E360" s="2"/>
      <c r="F360" s="2"/>
      <c r="G360" s="19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1"/>
      <c r="B361" s="2"/>
      <c r="C361" s="2"/>
      <c r="D361" s="2"/>
      <c r="E361" s="2"/>
      <c r="F361" s="2"/>
      <c r="G361" s="19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1"/>
      <c r="B362" s="2"/>
      <c r="C362" s="2"/>
      <c r="D362" s="2"/>
      <c r="E362" s="2"/>
      <c r="F362" s="2"/>
      <c r="G362" s="19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1"/>
      <c r="B363" s="2"/>
      <c r="C363" s="2"/>
      <c r="D363" s="2"/>
      <c r="E363" s="2"/>
      <c r="F363" s="2"/>
      <c r="G363" s="19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1"/>
      <c r="B364" s="2"/>
      <c r="C364" s="2"/>
      <c r="D364" s="2"/>
      <c r="E364" s="2"/>
      <c r="F364" s="2"/>
      <c r="G364" s="19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1"/>
      <c r="B365" s="2"/>
      <c r="C365" s="2"/>
      <c r="D365" s="2"/>
      <c r="E365" s="2"/>
      <c r="F365" s="2"/>
      <c r="G365" s="19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1"/>
      <c r="B366" s="2"/>
      <c r="C366" s="2"/>
      <c r="D366" s="2"/>
      <c r="E366" s="2"/>
      <c r="F366" s="2"/>
      <c r="G366" s="19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1"/>
      <c r="B367" s="2"/>
      <c r="C367" s="2"/>
      <c r="D367" s="2"/>
      <c r="E367" s="2"/>
      <c r="F367" s="2"/>
      <c r="G367" s="19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1"/>
      <c r="B368" s="2"/>
      <c r="C368" s="2"/>
      <c r="D368" s="2"/>
      <c r="E368" s="2"/>
      <c r="F368" s="2"/>
      <c r="G368" s="19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1"/>
      <c r="B369" s="2"/>
      <c r="C369" s="2"/>
      <c r="D369" s="2"/>
      <c r="E369" s="2"/>
      <c r="F369" s="2"/>
      <c r="G369" s="19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1"/>
      <c r="B370" s="2"/>
      <c r="C370" s="2"/>
      <c r="D370" s="2"/>
      <c r="E370" s="2"/>
      <c r="F370" s="2"/>
      <c r="G370" s="19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1"/>
      <c r="B371" s="2"/>
      <c r="C371" s="2"/>
      <c r="D371" s="2"/>
      <c r="E371" s="2"/>
      <c r="F371" s="2"/>
      <c r="G371" s="19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1"/>
      <c r="B372" s="2"/>
      <c r="C372" s="2"/>
      <c r="D372" s="2"/>
      <c r="E372" s="2"/>
      <c r="F372" s="2"/>
      <c r="G372" s="19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1"/>
      <c r="B373" s="2"/>
      <c r="C373" s="2"/>
      <c r="D373" s="2"/>
      <c r="E373" s="2"/>
      <c r="F373" s="2"/>
      <c r="G373" s="19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1"/>
      <c r="B374" s="2"/>
      <c r="C374" s="2"/>
      <c r="D374" s="2"/>
      <c r="E374" s="2"/>
      <c r="F374" s="2"/>
      <c r="G374" s="19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1"/>
      <c r="B375" s="2"/>
      <c r="C375" s="2"/>
      <c r="D375" s="2"/>
      <c r="E375" s="2"/>
      <c r="F375" s="2"/>
      <c r="G375" s="19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1"/>
      <c r="B376" s="2"/>
      <c r="C376" s="2"/>
      <c r="D376" s="2"/>
      <c r="E376" s="2"/>
      <c r="F376" s="2"/>
      <c r="G376" s="19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1"/>
      <c r="B377" s="2"/>
      <c r="C377" s="2"/>
      <c r="D377" s="2"/>
      <c r="E377" s="2"/>
      <c r="F377" s="2"/>
      <c r="G377" s="19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1"/>
      <c r="B378" s="2"/>
      <c r="C378" s="2"/>
      <c r="D378" s="2"/>
      <c r="E378" s="2"/>
      <c r="F378" s="2"/>
      <c r="G378" s="19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1"/>
      <c r="B379" s="2"/>
      <c r="C379" s="2"/>
      <c r="D379" s="2"/>
      <c r="E379" s="2"/>
      <c r="F379" s="2"/>
      <c r="G379" s="19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1"/>
      <c r="B380" s="2"/>
      <c r="C380" s="2"/>
      <c r="D380" s="2"/>
      <c r="E380" s="2"/>
      <c r="F380" s="2"/>
      <c r="G380" s="19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1"/>
      <c r="B381" s="2"/>
      <c r="C381" s="2"/>
      <c r="D381" s="2"/>
      <c r="E381" s="2"/>
      <c r="F381" s="2"/>
      <c r="G381" s="19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1"/>
      <c r="B382" s="2"/>
      <c r="C382" s="2"/>
      <c r="D382" s="2"/>
      <c r="E382" s="2"/>
      <c r="F382" s="2"/>
      <c r="G382" s="19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1"/>
      <c r="B383" s="2"/>
      <c r="C383" s="2"/>
      <c r="D383" s="2"/>
      <c r="E383" s="2"/>
      <c r="F383" s="2"/>
      <c r="G383" s="19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1"/>
      <c r="B384" s="2"/>
      <c r="C384" s="2"/>
      <c r="D384" s="2"/>
      <c r="E384" s="2"/>
      <c r="F384" s="2"/>
      <c r="G384" s="19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1"/>
      <c r="B385" s="2"/>
      <c r="C385" s="2"/>
      <c r="D385" s="2"/>
      <c r="E385" s="2"/>
      <c r="F385" s="2"/>
      <c r="G385" s="19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1"/>
      <c r="B386" s="2"/>
      <c r="C386" s="2"/>
      <c r="D386" s="2"/>
      <c r="E386" s="2"/>
      <c r="F386" s="2"/>
      <c r="G386" s="19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1"/>
      <c r="B387" s="2"/>
      <c r="C387" s="2"/>
      <c r="D387" s="2"/>
      <c r="E387" s="2"/>
      <c r="F387" s="2"/>
      <c r="G387" s="19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1"/>
      <c r="B388" s="2"/>
      <c r="C388" s="2"/>
      <c r="D388" s="2"/>
      <c r="E388" s="2"/>
      <c r="F388" s="2"/>
      <c r="G388" s="19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1"/>
      <c r="B389" s="2"/>
      <c r="C389" s="2"/>
      <c r="D389" s="2"/>
      <c r="E389" s="2"/>
      <c r="F389" s="2"/>
      <c r="G389" s="19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1"/>
      <c r="B390" s="2"/>
      <c r="C390" s="2"/>
      <c r="D390" s="2"/>
      <c r="E390" s="2"/>
      <c r="F390" s="2"/>
      <c r="G390" s="19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1"/>
      <c r="B391" s="2"/>
      <c r="C391" s="2"/>
      <c r="D391" s="2"/>
      <c r="E391" s="2"/>
      <c r="F391" s="2"/>
      <c r="G391" s="19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1"/>
      <c r="B392" s="2"/>
      <c r="C392" s="2"/>
      <c r="D392" s="2"/>
      <c r="E392" s="2"/>
      <c r="F392" s="2"/>
      <c r="G392" s="19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1"/>
      <c r="B393" s="2"/>
      <c r="C393" s="2"/>
      <c r="D393" s="2"/>
      <c r="E393" s="2"/>
      <c r="F393" s="2"/>
      <c r="G393" s="19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1"/>
      <c r="B394" s="2"/>
      <c r="C394" s="2"/>
      <c r="D394" s="2"/>
      <c r="E394" s="2"/>
      <c r="F394" s="2"/>
      <c r="G394" s="19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1"/>
      <c r="B395" s="2"/>
      <c r="C395" s="2"/>
      <c r="D395" s="2"/>
      <c r="E395" s="2"/>
      <c r="F395" s="2"/>
      <c r="G395" s="19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1"/>
      <c r="B396" s="2"/>
      <c r="C396" s="2"/>
      <c r="D396" s="2"/>
      <c r="E396" s="2"/>
      <c r="F396" s="2"/>
      <c r="G396" s="19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1"/>
      <c r="B397" s="2"/>
      <c r="C397" s="2"/>
      <c r="D397" s="2"/>
      <c r="E397" s="2"/>
      <c r="F397" s="2"/>
      <c r="G397" s="19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1"/>
      <c r="B398" s="2"/>
      <c r="C398" s="2"/>
      <c r="D398" s="2"/>
      <c r="E398" s="2"/>
      <c r="F398" s="2"/>
      <c r="G398" s="19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1"/>
      <c r="B399" s="2"/>
      <c r="C399" s="2"/>
      <c r="D399" s="2"/>
      <c r="E399" s="2"/>
      <c r="F399" s="2"/>
      <c r="G399" s="19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1"/>
      <c r="B400" s="2"/>
      <c r="C400" s="2"/>
      <c r="D400" s="2"/>
      <c r="E400" s="2"/>
      <c r="F400" s="2"/>
      <c r="G400" s="19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1"/>
      <c r="B401" s="2"/>
      <c r="C401" s="2"/>
      <c r="D401" s="2"/>
      <c r="E401" s="2"/>
      <c r="F401" s="2"/>
      <c r="G401" s="19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1"/>
      <c r="B402" s="2"/>
      <c r="C402" s="2"/>
      <c r="D402" s="2"/>
      <c r="E402" s="2"/>
      <c r="F402" s="2"/>
      <c r="G402" s="19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1"/>
      <c r="B403" s="2"/>
      <c r="C403" s="2"/>
      <c r="D403" s="2"/>
      <c r="E403" s="2"/>
      <c r="F403" s="2"/>
      <c r="G403" s="19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1"/>
      <c r="B404" s="2"/>
      <c r="C404" s="2"/>
      <c r="D404" s="2"/>
      <c r="E404" s="2"/>
      <c r="F404" s="2"/>
      <c r="G404" s="19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1"/>
      <c r="B405" s="2"/>
      <c r="C405" s="2"/>
      <c r="D405" s="2"/>
      <c r="E405" s="2"/>
      <c r="F405" s="2"/>
      <c r="G405" s="19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1"/>
      <c r="B406" s="2"/>
      <c r="C406" s="2"/>
      <c r="D406" s="2"/>
      <c r="E406" s="2"/>
      <c r="F406" s="2"/>
      <c r="G406" s="19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1"/>
      <c r="B407" s="2"/>
      <c r="C407" s="2"/>
      <c r="D407" s="2"/>
      <c r="E407" s="2"/>
      <c r="F407" s="2"/>
      <c r="G407" s="19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1"/>
      <c r="B408" s="2"/>
      <c r="C408" s="2"/>
      <c r="D408" s="2"/>
      <c r="E408" s="2"/>
      <c r="F408" s="2"/>
      <c r="G408" s="19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1"/>
      <c r="B409" s="2"/>
      <c r="C409" s="2"/>
      <c r="D409" s="2"/>
      <c r="E409" s="2"/>
      <c r="F409" s="2"/>
      <c r="G409" s="19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1"/>
      <c r="B410" s="2"/>
      <c r="C410" s="2"/>
      <c r="D410" s="2"/>
      <c r="E410" s="2"/>
      <c r="F410" s="2"/>
      <c r="G410" s="19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1"/>
      <c r="B411" s="2"/>
      <c r="C411" s="2"/>
      <c r="D411" s="2"/>
      <c r="E411" s="2"/>
      <c r="F411" s="2"/>
      <c r="G411" s="19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1"/>
      <c r="B412" s="2"/>
      <c r="C412" s="2"/>
      <c r="D412" s="2"/>
      <c r="E412" s="2"/>
      <c r="F412" s="2"/>
      <c r="G412" s="19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1"/>
      <c r="B413" s="2"/>
      <c r="C413" s="2"/>
      <c r="D413" s="2"/>
      <c r="E413" s="2"/>
      <c r="F413" s="2"/>
      <c r="G413" s="19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1"/>
      <c r="B414" s="2"/>
      <c r="C414" s="2"/>
      <c r="D414" s="2"/>
      <c r="E414" s="2"/>
      <c r="F414" s="2"/>
      <c r="G414" s="19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1"/>
      <c r="B415" s="2"/>
      <c r="C415" s="2"/>
      <c r="D415" s="2"/>
      <c r="E415" s="2"/>
      <c r="F415" s="2"/>
      <c r="G415" s="19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1"/>
      <c r="B416" s="2"/>
      <c r="C416" s="2"/>
      <c r="D416" s="2"/>
      <c r="E416" s="2"/>
      <c r="F416" s="2"/>
      <c r="G416" s="19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1"/>
      <c r="B417" s="2"/>
      <c r="C417" s="2"/>
      <c r="D417" s="2"/>
      <c r="E417" s="2"/>
      <c r="F417" s="2"/>
      <c r="G417" s="19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1"/>
      <c r="B418" s="2"/>
      <c r="C418" s="2"/>
      <c r="D418" s="2"/>
      <c r="E418" s="2"/>
      <c r="F418" s="2"/>
      <c r="G418" s="19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1"/>
      <c r="B419" s="2"/>
      <c r="C419" s="2"/>
      <c r="D419" s="2"/>
      <c r="E419" s="2"/>
      <c r="F419" s="2"/>
      <c r="G419" s="19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1"/>
      <c r="B420" s="2"/>
      <c r="C420" s="2"/>
      <c r="D420" s="2"/>
      <c r="E420" s="2"/>
      <c r="F420" s="2"/>
      <c r="G420" s="19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1"/>
      <c r="B421" s="2"/>
      <c r="C421" s="2"/>
      <c r="D421" s="2"/>
      <c r="E421" s="2"/>
      <c r="F421" s="2"/>
      <c r="G421" s="19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1"/>
      <c r="B422" s="2"/>
      <c r="C422" s="2"/>
      <c r="D422" s="2"/>
      <c r="E422" s="2"/>
      <c r="F422" s="2"/>
      <c r="G422" s="19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1"/>
      <c r="B423" s="2"/>
      <c r="C423" s="2"/>
      <c r="D423" s="2"/>
      <c r="E423" s="2"/>
      <c r="F423" s="2"/>
      <c r="G423" s="19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1"/>
      <c r="B424" s="2"/>
      <c r="C424" s="2"/>
      <c r="D424" s="2"/>
      <c r="E424" s="2"/>
      <c r="F424" s="2"/>
      <c r="G424" s="19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1"/>
      <c r="B425" s="2"/>
      <c r="C425" s="2"/>
      <c r="D425" s="2"/>
      <c r="E425" s="2"/>
      <c r="F425" s="2"/>
      <c r="G425" s="19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1"/>
      <c r="B426" s="2"/>
      <c r="C426" s="2"/>
      <c r="D426" s="2"/>
      <c r="E426" s="2"/>
      <c r="F426" s="2"/>
      <c r="G426" s="19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1"/>
      <c r="B427" s="2"/>
      <c r="C427" s="2"/>
      <c r="D427" s="2"/>
      <c r="E427" s="2"/>
      <c r="F427" s="2"/>
      <c r="G427" s="19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1"/>
      <c r="B428" s="2"/>
      <c r="C428" s="2"/>
      <c r="D428" s="2"/>
      <c r="E428" s="2"/>
      <c r="F428" s="2"/>
      <c r="G428" s="19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1"/>
      <c r="B429" s="2"/>
      <c r="C429" s="2"/>
      <c r="D429" s="2"/>
      <c r="E429" s="2"/>
      <c r="F429" s="2"/>
      <c r="G429" s="19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1"/>
      <c r="B430" s="2"/>
      <c r="C430" s="2"/>
      <c r="D430" s="2"/>
      <c r="E430" s="2"/>
      <c r="F430" s="2"/>
      <c r="G430" s="19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1"/>
      <c r="B431" s="2"/>
      <c r="C431" s="2"/>
      <c r="D431" s="2"/>
      <c r="E431" s="2"/>
      <c r="F431" s="2"/>
      <c r="G431" s="19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1"/>
      <c r="B432" s="2"/>
      <c r="C432" s="2"/>
      <c r="D432" s="2"/>
      <c r="E432" s="2"/>
      <c r="F432" s="2"/>
      <c r="G432" s="19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1"/>
      <c r="B433" s="2"/>
      <c r="C433" s="2"/>
      <c r="D433" s="2"/>
      <c r="E433" s="2"/>
      <c r="F433" s="2"/>
      <c r="G433" s="19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1"/>
      <c r="B434" s="2"/>
      <c r="C434" s="2"/>
      <c r="D434" s="2"/>
      <c r="E434" s="2"/>
      <c r="F434" s="2"/>
      <c r="G434" s="19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1"/>
      <c r="B435" s="2"/>
      <c r="C435" s="2"/>
      <c r="D435" s="2"/>
      <c r="E435" s="2"/>
      <c r="F435" s="2"/>
      <c r="G435" s="19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1"/>
      <c r="B436" s="2"/>
      <c r="C436" s="2"/>
      <c r="D436" s="2"/>
      <c r="E436" s="2"/>
      <c r="F436" s="2"/>
      <c r="G436" s="19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1"/>
      <c r="B437" s="2"/>
      <c r="C437" s="2"/>
      <c r="D437" s="2"/>
      <c r="E437" s="2"/>
      <c r="F437" s="2"/>
      <c r="G437" s="19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1"/>
      <c r="B438" s="2"/>
      <c r="C438" s="2"/>
      <c r="D438" s="2"/>
      <c r="E438" s="2"/>
      <c r="F438" s="2"/>
      <c r="G438" s="19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1"/>
      <c r="B439" s="2"/>
      <c r="C439" s="2"/>
      <c r="D439" s="2"/>
      <c r="E439" s="2"/>
      <c r="F439" s="2"/>
      <c r="G439" s="19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1"/>
      <c r="B440" s="2"/>
      <c r="C440" s="2"/>
      <c r="D440" s="2"/>
      <c r="E440" s="2"/>
      <c r="F440" s="2"/>
      <c r="G440" s="19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1"/>
      <c r="B441" s="2"/>
      <c r="C441" s="2"/>
      <c r="D441" s="2"/>
      <c r="E441" s="2"/>
      <c r="F441" s="2"/>
      <c r="G441" s="19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1"/>
      <c r="B442" s="2"/>
      <c r="C442" s="2"/>
      <c r="D442" s="2"/>
      <c r="E442" s="2"/>
      <c r="F442" s="2"/>
      <c r="G442" s="19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1"/>
      <c r="B443" s="2"/>
      <c r="C443" s="2"/>
      <c r="D443" s="2"/>
      <c r="E443" s="2"/>
      <c r="F443" s="2"/>
      <c r="G443" s="19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1"/>
      <c r="B444" s="2"/>
      <c r="C444" s="2"/>
      <c r="D444" s="2"/>
      <c r="E444" s="2"/>
      <c r="F444" s="2"/>
      <c r="G444" s="19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1"/>
      <c r="B445" s="2"/>
      <c r="C445" s="2"/>
      <c r="D445" s="2"/>
      <c r="E445" s="2"/>
      <c r="F445" s="2"/>
      <c r="G445" s="19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1"/>
      <c r="B446" s="2"/>
      <c r="C446" s="2"/>
      <c r="D446" s="2"/>
      <c r="E446" s="2"/>
      <c r="F446" s="2"/>
      <c r="G446" s="19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1"/>
      <c r="B447" s="2"/>
      <c r="C447" s="2"/>
      <c r="D447" s="2"/>
      <c r="E447" s="2"/>
      <c r="F447" s="2"/>
      <c r="G447" s="19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1"/>
      <c r="B448" s="2"/>
      <c r="C448" s="2"/>
      <c r="D448" s="2"/>
      <c r="E448" s="2"/>
      <c r="F448" s="2"/>
      <c r="G448" s="19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1"/>
      <c r="B449" s="2"/>
      <c r="C449" s="2"/>
      <c r="D449" s="2"/>
      <c r="E449" s="2"/>
      <c r="F449" s="2"/>
      <c r="G449" s="19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1"/>
      <c r="B450" s="2"/>
      <c r="C450" s="2"/>
      <c r="D450" s="2"/>
      <c r="E450" s="2"/>
      <c r="F450" s="2"/>
      <c r="G450" s="19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1"/>
      <c r="B451" s="2"/>
      <c r="C451" s="2"/>
      <c r="D451" s="2"/>
      <c r="E451" s="2"/>
      <c r="F451" s="2"/>
      <c r="G451" s="19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1"/>
      <c r="B452" s="2"/>
      <c r="C452" s="2"/>
      <c r="D452" s="2"/>
      <c r="E452" s="2"/>
      <c r="F452" s="2"/>
      <c r="G452" s="19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1"/>
      <c r="B453" s="2"/>
      <c r="C453" s="2"/>
      <c r="D453" s="2"/>
      <c r="E453" s="2"/>
      <c r="F453" s="2"/>
      <c r="G453" s="19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1"/>
      <c r="B454" s="2"/>
      <c r="C454" s="2"/>
      <c r="D454" s="2"/>
      <c r="E454" s="2"/>
      <c r="F454" s="2"/>
      <c r="G454" s="19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1"/>
      <c r="B455" s="2"/>
      <c r="C455" s="2"/>
      <c r="D455" s="2"/>
      <c r="E455" s="2"/>
      <c r="F455" s="2"/>
      <c r="G455" s="19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1"/>
      <c r="B456" s="2"/>
      <c r="C456" s="2"/>
      <c r="D456" s="2"/>
      <c r="E456" s="2"/>
      <c r="F456" s="2"/>
      <c r="G456" s="19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1"/>
      <c r="B457" s="2"/>
      <c r="C457" s="2"/>
      <c r="D457" s="2"/>
      <c r="E457" s="2"/>
      <c r="F457" s="2"/>
      <c r="G457" s="19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1"/>
      <c r="B458" s="2"/>
      <c r="C458" s="2"/>
      <c r="D458" s="2"/>
      <c r="E458" s="2"/>
      <c r="F458" s="2"/>
      <c r="G458" s="19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1"/>
      <c r="B459" s="2"/>
      <c r="C459" s="2"/>
      <c r="D459" s="2"/>
      <c r="E459" s="2"/>
      <c r="F459" s="2"/>
      <c r="G459" s="19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1"/>
      <c r="B460" s="2"/>
      <c r="C460" s="2"/>
      <c r="D460" s="2"/>
      <c r="E460" s="2"/>
      <c r="F460" s="2"/>
      <c r="G460" s="19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1"/>
      <c r="B461" s="2"/>
      <c r="C461" s="2"/>
      <c r="D461" s="2"/>
      <c r="E461" s="2"/>
      <c r="F461" s="2"/>
      <c r="G461" s="19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1"/>
      <c r="B462" s="2"/>
      <c r="C462" s="2"/>
      <c r="D462" s="2"/>
      <c r="E462" s="2"/>
      <c r="F462" s="2"/>
      <c r="G462" s="19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1"/>
      <c r="B463" s="2"/>
      <c r="C463" s="2"/>
      <c r="D463" s="2"/>
      <c r="E463" s="2"/>
      <c r="F463" s="2"/>
      <c r="G463" s="19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1"/>
      <c r="B464" s="2"/>
      <c r="C464" s="2"/>
      <c r="D464" s="2"/>
      <c r="E464" s="2"/>
      <c r="F464" s="2"/>
      <c r="G464" s="19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1"/>
      <c r="B465" s="2"/>
      <c r="C465" s="2"/>
      <c r="D465" s="2"/>
      <c r="E465" s="2"/>
      <c r="F465" s="2"/>
      <c r="G465" s="19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1"/>
      <c r="B466" s="2"/>
      <c r="C466" s="2"/>
      <c r="D466" s="2"/>
      <c r="E466" s="2"/>
      <c r="F466" s="2"/>
      <c r="G466" s="19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1"/>
      <c r="B467" s="2"/>
      <c r="C467" s="2"/>
      <c r="D467" s="2"/>
      <c r="E467" s="2"/>
      <c r="F467" s="2"/>
      <c r="G467" s="19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1"/>
      <c r="B468" s="2"/>
      <c r="C468" s="2"/>
      <c r="D468" s="2"/>
      <c r="E468" s="2"/>
      <c r="F468" s="2"/>
      <c r="G468" s="19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1"/>
      <c r="B469" s="2"/>
      <c r="C469" s="2"/>
      <c r="D469" s="2"/>
      <c r="E469" s="2"/>
      <c r="F469" s="2"/>
      <c r="G469" s="19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1"/>
      <c r="B470" s="2"/>
      <c r="C470" s="2"/>
      <c r="D470" s="2"/>
      <c r="E470" s="2"/>
      <c r="F470" s="2"/>
      <c r="G470" s="19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1"/>
      <c r="B471" s="2"/>
      <c r="C471" s="2"/>
      <c r="D471" s="2"/>
      <c r="E471" s="2"/>
      <c r="F471" s="2"/>
      <c r="G471" s="19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1"/>
      <c r="B472" s="2"/>
      <c r="C472" s="2"/>
      <c r="D472" s="2"/>
      <c r="E472" s="2"/>
      <c r="F472" s="2"/>
      <c r="G472" s="19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1"/>
      <c r="B473" s="2"/>
      <c r="C473" s="2"/>
      <c r="D473" s="2"/>
      <c r="E473" s="2"/>
      <c r="F473" s="2"/>
      <c r="G473" s="19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1"/>
      <c r="B474" s="2"/>
      <c r="C474" s="2"/>
      <c r="D474" s="2"/>
      <c r="E474" s="2"/>
      <c r="F474" s="2"/>
      <c r="G474" s="19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1"/>
      <c r="B475" s="2"/>
      <c r="C475" s="2"/>
      <c r="D475" s="2"/>
      <c r="E475" s="2"/>
      <c r="F475" s="2"/>
      <c r="G475" s="19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1"/>
      <c r="B476" s="2"/>
      <c r="C476" s="2"/>
      <c r="D476" s="2"/>
      <c r="E476" s="2"/>
      <c r="F476" s="2"/>
      <c r="G476" s="19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1"/>
      <c r="B477" s="2"/>
      <c r="C477" s="2"/>
      <c r="D477" s="2"/>
      <c r="E477" s="2"/>
      <c r="F477" s="2"/>
      <c r="G477" s="19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1"/>
      <c r="B478" s="2"/>
      <c r="C478" s="2"/>
      <c r="D478" s="2"/>
      <c r="E478" s="2"/>
      <c r="F478" s="2"/>
      <c r="G478" s="19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1"/>
      <c r="B479" s="2"/>
      <c r="C479" s="2"/>
      <c r="D479" s="2"/>
      <c r="E479" s="2"/>
      <c r="F479" s="2"/>
      <c r="G479" s="19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1"/>
      <c r="B480" s="2"/>
      <c r="C480" s="2"/>
      <c r="D480" s="2"/>
      <c r="E480" s="2"/>
      <c r="F480" s="2"/>
      <c r="G480" s="19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1"/>
      <c r="B481" s="2"/>
      <c r="C481" s="2"/>
      <c r="D481" s="2"/>
      <c r="E481" s="2"/>
      <c r="F481" s="2"/>
      <c r="G481" s="19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1"/>
      <c r="B482" s="2"/>
      <c r="C482" s="2"/>
      <c r="D482" s="2"/>
      <c r="E482" s="2"/>
      <c r="F482" s="2"/>
      <c r="G482" s="19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1"/>
      <c r="B483" s="2"/>
      <c r="C483" s="2"/>
      <c r="D483" s="2"/>
      <c r="E483" s="2"/>
      <c r="F483" s="2"/>
      <c r="G483" s="19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1"/>
      <c r="B484" s="2"/>
      <c r="C484" s="2"/>
      <c r="D484" s="2"/>
      <c r="E484" s="2"/>
      <c r="F484" s="2"/>
      <c r="G484" s="19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1"/>
      <c r="B485" s="2"/>
      <c r="C485" s="2"/>
      <c r="D485" s="2"/>
      <c r="E485" s="2"/>
      <c r="F485" s="2"/>
      <c r="G485" s="19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1"/>
      <c r="B486" s="2"/>
      <c r="C486" s="2"/>
      <c r="D486" s="2"/>
      <c r="E486" s="2"/>
      <c r="F486" s="2"/>
      <c r="G486" s="19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1"/>
      <c r="B487" s="2"/>
      <c r="C487" s="2"/>
      <c r="D487" s="2"/>
      <c r="E487" s="2"/>
      <c r="F487" s="2"/>
      <c r="G487" s="19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1"/>
      <c r="B488" s="2"/>
      <c r="C488" s="2"/>
      <c r="D488" s="2"/>
      <c r="E488" s="2"/>
      <c r="F488" s="2"/>
      <c r="G488" s="19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1"/>
      <c r="B489" s="2"/>
      <c r="C489" s="2"/>
      <c r="D489" s="2"/>
      <c r="E489" s="2"/>
      <c r="F489" s="2"/>
      <c r="G489" s="19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1"/>
      <c r="B490" s="2"/>
      <c r="C490" s="2"/>
      <c r="D490" s="2"/>
      <c r="E490" s="2"/>
      <c r="F490" s="2"/>
      <c r="G490" s="19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1"/>
      <c r="B491" s="2"/>
      <c r="C491" s="2"/>
      <c r="D491" s="2"/>
      <c r="E491" s="2"/>
      <c r="F491" s="2"/>
      <c r="G491" s="19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1"/>
      <c r="B492" s="2"/>
      <c r="C492" s="2"/>
      <c r="D492" s="2"/>
      <c r="E492" s="2"/>
      <c r="F492" s="2"/>
      <c r="G492" s="19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1"/>
      <c r="B493" s="2"/>
      <c r="C493" s="2"/>
      <c r="D493" s="2"/>
      <c r="E493" s="2"/>
      <c r="F493" s="2"/>
      <c r="G493" s="19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1"/>
      <c r="B494" s="2"/>
      <c r="C494" s="2"/>
      <c r="D494" s="2"/>
      <c r="E494" s="2"/>
      <c r="F494" s="2"/>
      <c r="G494" s="19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1"/>
      <c r="B495" s="2"/>
      <c r="C495" s="2"/>
      <c r="D495" s="2"/>
      <c r="E495" s="2"/>
      <c r="F495" s="2"/>
      <c r="G495" s="19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1"/>
      <c r="B496" s="2"/>
      <c r="C496" s="2"/>
      <c r="D496" s="2"/>
      <c r="E496" s="2"/>
      <c r="F496" s="2"/>
      <c r="G496" s="19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1"/>
      <c r="B497" s="2"/>
      <c r="C497" s="2"/>
      <c r="D497" s="2"/>
      <c r="E497" s="2"/>
      <c r="F497" s="2"/>
      <c r="G497" s="19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1"/>
      <c r="B498" s="2"/>
      <c r="C498" s="2"/>
      <c r="D498" s="2"/>
      <c r="E498" s="2"/>
      <c r="F498" s="2"/>
      <c r="G498" s="19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1"/>
      <c r="B499" s="2"/>
      <c r="C499" s="2"/>
      <c r="D499" s="2"/>
      <c r="E499" s="2"/>
      <c r="F499" s="2"/>
      <c r="G499" s="19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1"/>
      <c r="B500" s="2"/>
      <c r="C500" s="2"/>
      <c r="D500" s="2"/>
      <c r="E500" s="2"/>
      <c r="F500" s="2"/>
      <c r="G500" s="19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1"/>
      <c r="B501" s="2"/>
      <c r="C501" s="2"/>
      <c r="D501" s="2"/>
      <c r="E501" s="2"/>
      <c r="F501" s="2"/>
      <c r="G501" s="19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1"/>
      <c r="B502" s="2"/>
      <c r="C502" s="2"/>
      <c r="D502" s="2"/>
      <c r="E502" s="2"/>
      <c r="F502" s="2"/>
      <c r="G502" s="19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1"/>
      <c r="B503" s="2"/>
      <c r="C503" s="2"/>
      <c r="D503" s="2"/>
      <c r="E503" s="2"/>
      <c r="F503" s="2"/>
      <c r="G503" s="19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1"/>
      <c r="B504" s="2"/>
      <c r="C504" s="2"/>
      <c r="D504" s="2"/>
      <c r="E504" s="2"/>
      <c r="F504" s="2"/>
      <c r="G504" s="19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1"/>
      <c r="B505" s="2"/>
      <c r="C505" s="2"/>
      <c r="D505" s="2"/>
      <c r="E505" s="2"/>
      <c r="F505" s="2"/>
      <c r="G505" s="19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1"/>
      <c r="B506" s="2"/>
      <c r="C506" s="2"/>
      <c r="D506" s="2"/>
      <c r="E506" s="2"/>
      <c r="F506" s="2"/>
      <c r="G506" s="19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1"/>
      <c r="B507" s="2"/>
      <c r="C507" s="2"/>
      <c r="D507" s="2"/>
      <c r="E507" s="2"/>
      <c r="F507" s="2"/>
      <c r="G507" s="19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1"/>
      <c r="B508" s="2"/>
      <c r="C508" s="2"/>
      <c r="D508" s="2"/>
      <c r="E508" s="2"/>
      <c r="F508" s="2"/>
      <c r="G508" s="19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1"/>
      <c r="B509" s="2"/>
      <c r="C509" s="2"/>
      <c r="D509" s="2"/>
      <c r="E509" s="2"/>
      <c r="F509" s="2"/>
      <c r="G509" s="19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1"/>
      <c r="B510" s="2"/>
      <c r="C510" s="2"/>
      <c r="D510" s="2"/>
      <c r="E510" s="2"/>
      <c r="F510" s="2"/>
      <c r="G510" s="19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1"/>
      <c r="B511" s="2"/>
      <c r="C511" s="2"/>
      <c r="D511" s="2"/>
      <c r="E511" s="2"/>
      <c r="F511" s="2"/>
      <c r="G511" s="19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1"/>
      <c r="B512" s="2"/>
      <c r="C512" s="2"/>
      <c r="D512" s="2"/>
      <c r="E512" s="2"/>
      <c r="F512" s="2"/>
      <c r="G512" s="19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1"/>
      <c r="B513" s="2"/>
      <c r="C513" s="2"/>
      <c r="D513" s="2"/>
      <c r="E513" s="2"/>
      <c r="F513" s="2"/>
      <c r="G513" s="19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1"/>
      <c r="B514" s="2"/>
      <c r="C514" s="2"/>
      <c r="D514" s="2"/>
      <c r="E514" s="2"/>
      <c r="F514" s="2"/>
      <c r="G514" s="19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1"/>
      <c r="B515" s="2"/>
      <c r="C515" s="2"/>
      <c r="D515" s="2"/>
      <c r="E515" s="2"/>
      <c r="F515" s="2"/>
      <c r="G515" s="19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1"/>
      <c r="B516" s="2"/>
      <c r="C516" s="2"/>
      <c r="D516" s="2"/>
      <c r="E516" s="2"/>
      <c r="F516" s="2"/>
      <c r="G516" s="19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1"/>
      <c r="B517" s="2"/>
      <c r="C517" s="2"/>
      <c r="D517" s="2"/>
      <c r="E517" s="2"/>
      <c r="F517" s="2"/>
      <c r="G517" s="19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1"/>
      <c r="B518" s="2"/>
      <c r="C518" s="2"/>
      <c r="D518" s="2"/>
      <c r="E518" s="2"/>
      <c r="F518" s="2"/>
      <c r="G518" s="19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1"/>
      <c r="B519" s="2"/>
      <c r="C519" s="2"/>
      <c r="D519" s="2"/>
      <c r="E519" s="2"/>
      <c r="F519" s="2"/>
      <c r="G519" s="19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1"/>
      <c r="B520" s="2"/>
      <c r="C520" s="2"/>
      <c r="D520" s="2"/>
      <c r="E520" s="2"/>
      <c r="F520" s="2"/>
      <c r="G520" s="19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1"/>
      <c r="B521" s="2"/>
      <c r="C521" s="2"/>
      <c r="D521" s="2"/>
      <c r="E521" s="2"/>
      <c r="F521" s="2"/>
      <c r="G521" s="19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1"/>
      <c r="B522" s="2"/>
      <c r="C522" s="2"/>
      <c r="D522" s="2"/>
      <c r="E522" s="2"/>
      <c r="F522" s="2"/>
      <c r="G522" s="19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1"/>
      <c r="B523" s="2"/>
      <c r="C523" s="2"/>
      <c r="D523" s="2"/>
      <c r="E523" s="2"/>
      <c r="F523" s="2"/>
      <c r="G523" s="19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1"/>
      <c r="B524" s="2"/>
      <c r="C524" s="2"/>
      <c r="D524" s="2"/>
      <c r="E524" s="2"/>
      <c r="F524" s="2"/>
      <c r="G524" s="19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1"/>
      <c r="B525" s="2"/>
      <c r="C525" s="2"/>
      <c r="D525" s="2"/>
      <c r="E525" s="2"/>
      <c r="F525" s="2"/>
      <c r="G525" s="19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1"/>
      <c r="B526" s="2"/>
      <c r="C526" s="2"/>
      <c r="D526" s="2"/>
      <c r="E526" s="2"/>
      <c r="F526" s="2"/>
      <c r="G526" s="19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1"/>
      <c r="B527" s="2"/>
      <c r="C527" s="2"/>
      <c r="D527" s="2"/>
      <c r="E527" s="2"/>
      <c r="F527" s="2"/>
      <c r="G527" s="19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1"/>
      <c r="B528" s="2"/>
      <c r="C528" s="2"/>
      <c r="D528" s="2"/>
      <c r="E528" s="2"/>
      <c r="F528" s="2"/>
      <c r="G528" s="19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1"/>
      <c r="B529" s="2"/>
      <c r="C529" s="2"/>
      <c r="D529" s="2"/>
      <c r="E529" s="2"/>
      <c r="F529" s="2"/>
      <c r="G529" s="19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1"/>
      <c r="B530" s="2"/>
      <c r="C530" s="2"/>
      <c r="D530" s="2"/>
      <c r="E530" s="2"/>
      <c r="F530" s="2"/>
      <c r="G530" s="19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1"/>
      <c r="B531" s="2"/>
      <c r="C531" s="2"/>
      <c r="D531" s="2"/>
      <c r="E531" s="2"/>
      <c r="F531" s="2"/>
      <c r="G531" s="19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1"/>
      <c r="B532" s="2"/>
      <c r="C532" s="2"/>
      <c r="D532" s="2"/>
      <c r="E532" s="2"/>
      <c r="F532" s="2"/>
      <c r="G532" s="19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1"/>
      <c r="B533" s="2"/>
      <c r="C533" s="2"/>
      <c r="D533" s="2"/>
      <c r="E533" s="2"/>
      <c r="F533" s="2"/>
      <c r="G533" s="19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1"/>
      <c r="B534" s="2"/>
      <c r="C534" s="2"/>
      <c r="D534" s="2"/>
      <c r="E534" s="2"/>
      <c r="F534" s="2"/>
      <c r="G534" s="19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1"/>
      <c r="B535" s="2"/>
      <c r="C535" s="2"/>
      <c r="D535" s="2"/>
      <c r="E535" s="2"/>
      <c r="F535" s="2"/>
      <c r="G535" s="19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1"/>
      <c r="B536" s="2"/>
      <c r="C536" s="2"/>
      <c r="D536" s="2"/>
      <c r="E536" s="2"/>
      <c r="F536" s="2"/>
      <c r="G536" s="19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1"/>
      <c r="B537" s="2"/>
      <c r="C537" s="2"/>
      <c r="D537" s="2"/>
      <c r="E537" s="2"/>
      <c r="F537" s="2"/>
      <c r="G537" s="19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1"/>
      <c r="B538" s="2"/>
      <c r="C538" s="2"/>
      <c r="D538" s="2"/>
      <c r="E538" s="2"/>
      <c r="F538" s="2"/>
      <c r="G538" s="19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1"/>
      <c r="B539" s="2"/>
      <c r="C539" s="2"/>
      <c r="D539" s="2"/>
      <c r="E539" s="2"/>
      <c r="F539" s="2"/>
      <c r="G539" s="19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1"/>
      <c r="B540" s="2"/>
      <c r="C540" s="2"/>
      <c r="D540" s="2"/>
      <c r="E540" s="2"/>
      <c r="F540" s="2"/>
      <c r="G540" s="19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1"/>
      <c r="B541" s="2"/>
      <c r="C541" s="2"/>
      <c r="D541" s="2"/>
      <c r="E541" s="2"/>
      <c r="F541" s="2"/>
      <c r="G541" s="19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1"/>
      <c r="B542" s="2"/>
      <c r="C542" s="2"/>
      <c r="D542" s="2"/>
      <c r="E542" s="2"/>
      <c r="F542" s="2"/>
      <c r="G542" s="19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1"/>
      <c r="B543" s="2"/>
      <c r="C543" s="2"/>
      <c r="D543" s="2"/>
      <c r="E543" s="2"/>
      <c r="F543" s="2"/>
      <c r="G543" s="19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1"/>
      <c r="B544" s="2"/>
      <c r="C544" s="2"/>
      <c r="D544" s="2"/>
      <c r="E544" s="2"/>
      <c r="F544" s="2"/>
      <c r="G544" s="19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1"/>
      <c r="B545" s="2"/>
      <c r="C545" s="2"/>
      <c r="D545" s="2"/>
      <c r="E545" s="2"/>
      <c r="F545" s="2"/>
      <c r="G545" s="19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1"/>
      <c r="B546" s="2"/>
      <c r="C546" s="2"/>
      <c r="D546" s="2"/>
      <c r="E546" s="2"/>
      <c r="F546" s="2"/>
      <c r="G546" s="19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1"/>
      <c r="B547" s="2"/>
      <c r="C547" s="2"/>
      <c r="D547" s="2"/>
      <c r="E547" s="2"/>
      <c r="F547" s="2"/>
      <c r="G547" s="19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1"/>
      <c r="B548" s="2"/>
      <c r="C548" s="2"/>
      <c r="D548" s="2"/>
      <c r="E548" s="2"/>
      <c r="F548" s="2"/>
      <c r="G548" s="19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1"/>
      <c r="B549" s="2"/>
      <c r="C549" s="2"/>
      <c r="D549" s="2"/>
      <c r="E549" s="2"/>
      <c r="F549" s="2"/>
      <c r="G549" s="19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1"/>
      <c r="B550" s="2"/>
      <c r="C550" s="2"/>
      <c r="D550" s="2"/>
      <c r="E550" s="2"/>
      <c r="F550" s="2"/>
      <c r="G550" s="19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1"/>
      <c r="B551" s="2"/>
      <c r="C551" s="2"/>
      <c r="D551" s="2"/>
      <c r="E551" s="2"/>
      <c r="F551" s="2"/>
      <c r="G551" s="19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1"/>
      <c r="B552" s="2"/>
      <c r="C552" s="2"/>
      <c r="D552" s="2"/>
      <c r="E552" s="2"/>
      <c r="F552" s="2"/>
      <c r="G552" s="19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1"/>
      <c r="B553" s="2"/>
      <c r="C553" s="2"/>
      <c r="D553" s="2"/>
      <c r="E553" s="2"/>
      <c r="F553" s="2"/>
      <c r="G553" s="19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1"/>
      <c r="B554" s="2"/>
      <c r="C554" s="2"/>
      <c r="D554" s="2"/>
      <c r="E554" s="2"/>
      <c r="F554" s="2"/>
      <c r="G554" s="19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1"/>
      <c r="B555" s="2"/>
      <c r="C555" s="2"/>
      <c r="D555" s="2"/>
      <c r="E555" s="2"/>
      <c r="F555" s="2"/>
      <c r="G555" s="19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1"/>
      <c r="B556" s="2"/>
      <c r="C556" s="2"/>
      <c r="D556" s="2"/>
      <c r="E556" s="2"/>
      <c r="F556" s="2"/>
      <c r="G556" s="19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1"/>
      <c r="B557" s="2"/>
      <c r="C557" s="2"/>
      <c r="D557" s="2"/>
      <c r="E557" s="2"/>
      <c r="F557" s="2"/>
      <c r="G557" s="19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1"/>
      <c r="B558" s="2"/>
      <c r="C558" s="2"/>
      <c r="D558" s="2"/>
      <c r="E558" s="2"/>
      <c r="F558" s="2"/>
      <c r="G558" s="19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1"/>
      <c r="B559" s="2"/>
      <c r="C559" s="2"/>
      <c r="D559" s="2"/>
      <c r="E559" s="2"/>
      <c r="F559" s="2"/>
      <c r="G559" s="19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1"/>
      <c r="B560" s="2"/>
      <c r="C560" s="2"/>
      <c r="D560" s="2"/>
      <c r="E560" s="2"/>
      <c r="F560" s="2"/>
      <c r="G560" s="19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1"/>
      <c r="B561" s="2"/>
      <c r="C561" s="2"/>
      <c r="D561" s="2"/>
      <c r="E561" s="2"/>
      <c r="F561" s="2"/>
      <c r="G561" s="19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1"/>
      <c r="B562" s="2"/>
      <c r="C562" s="2"/>
      <c r="D562" s="2"/>
      <c r="E562" s="2"/>
      <c r="F562" s="2"/>
      <c r="G562" s="19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1"/>
      <c r="B563" s="2"/>
      <c r="C563" s="2"/>
      <c r="D563" s="2"/>
      <c r="E563" s="2"/>
      <c r="F563" s="2"/>
      <c r="G563" s="19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1"/>
      <c r="B564" s="2"/>
      <c r="C564" s="2"/>
      <c r="D564" s="2"/>
      <c r="E564" s="2"/>
      <c r="F564" s="2"/>
      <c r="G564" s="19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1"/>
      <c r="B565" s="2"/>
      <c r="C565" s="2"/>
      <c r="D565" s="2"/>
      <c r="E565" s="2"/>
      <c r="F565" s="2"/>
      <c r="G565" s="19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1"/>
      <c r="B566" s="2"/>
      <c r="C566" s="2"/>
      <c r="D566" s="2"/>
      <c r="E566" s="2"/>
      <c r="F566" s="2"/>
      <c r="G566" s="19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1"/>
      <c r="B567" s="2"/>
      <c r="C567" s="2"/>
      <c r="D567" s="2"/>
      <c r="E567" s="2"/>
      <c r="F567" s="2"/>
      <c r="G567" s="19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1"/>
      <c r="B568" s="2"/>
      <c r="C568" s="2"/>
      <c r="D568" s="2"/>
      <c r="E568" s="2"/>
      <c r="F568" s="2"/>
      <c r="G568" s="19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1"/>
      <c r="B569" s="2"/>
      <c r="C569" s="2"/>
      <c r="D569" s="2"/>
      <c r="E569" s="2"/>
      <c r="F569" s="2"/>
      <c r="G569" s="19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1"/>
      <c r="B570" s="2"/>
      <c r="C570" s="2"/>
      <c r="D570" s="2"/>
      <c r="E570" s="2"/>
      <c r="F570" s="2"/>
      <c r="G570" s="19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1"/>
      <c r="B571" s="2"/>
      <c r="C571" s="2"/>
      <c r="D571" s="2"/>
      <c r="E571" s="2"/>
      <c r="F571" s="2"/>
      <c r="G571" s="19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1"/>
      <c r="B572" s="2"/>
      <c r="C572" s="2"/>
      <c r="D572" s="2"/>
      <c r="E572" s="2"/>
      <c r="F572" s="2"/>
      <c r="G572" s="19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1"/>
      <c r="B573" s="2"/>
      <c r="C573" s="2"/>
      <c r="D573" s="2"/>
      <c r="E573" s="2"/>
      <c r="F573" s="2"/>
      <c r="G573" s="19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1"/>
      <c r="B574" s="2"/>
      <c r="C574" s="2"/>
      <c r="D574" s="2"/>
      <c r="E574" s="2"/>
      <c r="F574" s="2"/>
      <c r="G574" s="19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1"/>
      <c r="B575" s="2"/>
      <c r="C575" s="2"/>
      <c r="D575" s="2"/>
      <c r="E575" s="2"/>
      <c r="F575" s="2"/>
      <c r="G575" s="19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1"/>
      <c r="B576" s="2"/>
      <c r="C576" s="2"/>
      <c r="D576" s="2"/>
      <c r="E576" s="2"/>
      <c r="F576" s="2"/>
      <c r="G576" s="19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1"/>
      <c r="B577" s="2"/>
      <c r="C577" s="2"/>
      <c r="D577" s="2"/>
      <c r="E577" s="2"/>
      <c r="F577" s="2"/>
      <c r="G577" s="19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1"/>
      <c r="B578" s="2"/>
      <c r="C578" s="2"/>
      <c r="D578" s="2"/>
      <c r="E578" s="2"/>
      <c r="F578" s="2"/>
      <c r="G578" s="19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1"/>
      <c r="B579" s="2"/>
      <c r="C579" s="2"/>
      <c r="D579" s="2"/>
      <c r="E579" s="2"/>
      <c r="F579" s="2"/>
      <c r="G579" s="19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1"/>
      <c r="B580" s="2"/>
      <c r="C580" s="2"/>
      <c r="D580" s="2"/>
      <c r="E580" s="2"/>
      <c r="F580" s="2"/>
      <c r="G580" s="19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1"/>
      <c r="B581" s="2"/>
      <c r="C581" s="2"/>
      <c r="D581" s="2"/>
      <c r="E581" s="2"/>
      <c r="F581" s="2"/>
      <c r="G581" s="19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1"/>
      <c r="B582" s="2"/>
      <c r="C582" s="2"/>
      <c r="D582" s="2"/>
      <c r="E582" s="2"/>
      <c r="F582" s="2"/>
      <c r="G582" s="19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1"/>
      <c r="B583" s="2"/>
      <c r="C583" s="2"/>
      <c r="D583" s="2"/>
      <c r="E583" s="2"/>
      <c r="F583" s="2"/>
      <c r="G583" s="19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1"/>
      <c r="B584" s="2"/>
      <c r="C584" s="2"/>
      <c r="D584" s="2"/>
      <c r="E584" s="2"/>
      <c r="F584" s="2"/>
      <c r="G584" s="19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1"/>
      <c r="B585" s="2"/>
      <c r="C585" s="2"/>
      <c r="D585" s="2"/>
      <c r="E585" s="2"/>
      <c r="F585" s="2"/>
      <c r="G585" s="19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1"/>
      <c r="B586" s="2"/>
      <c r="C586" s="2"/>
      <c r="D586" s="2"/>
      <c r="E586" s="2"/>
      <c r="F586" s="2"/>
      <c r="G586" s="19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1"/>
      <c r="B587" s="2"/>
      <c r="C587" s="2"/>
      <c r="D587" s="2"/>
      <c r="E587" s="2"/>
      <c r="F587" s="2"/>
      <c r="G587" s="19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1"/>
      <c r="B588" s="2"/>
      <c r="C588" s="2"/>
      <c r="D588" s="2"/>
      <c r="E588" s="2"/>
      <c r="F588" s="2"/>
      <c r="G588" s="19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1"/>
      <c r="B589" s="2"/>
      <c r="C589" s="2"/>
      <c r="D589" s="2"/>
      <c r="E589" s="2"/>
      <c r="F589" s="2"/>
      <c r="G589" s="19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1"/>
      <c r="B590" s="2"/>
      <c r="C590" s="2"/>
      <c r="D590" s="2"/>
      <c r="E590" s="2"/>
      <c r="F590" s="2"/>
      <c r="G590" s="19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1"/>
      <c r="B591" s="2"/>
      <c r="C591" s="2"/>
      <c r="D591" s="2"/>
      <c r="E591" s="2"/>
      <c r="F591" s="2"/>
      <c r="G591" s="19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1"/>
      <c r="B592" s="2"/>
      <c r="C592" s="2"/>
      <c r="D592" s="2"/>
      <c r="E592" s="2"/>
      <c r="F592" s="2"/>
      <c r="G592" s="19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1"/>
      <c r="B593" s="2"/>
      <c r="C593" s="2"/>
      <c r="D593" s="2"/>
      <c r="E593" s="2"/>
      <c r="F593" s="2"/>
      <c r="G593" s="19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1"/>
      <c r="B594" s="2"/>
      <c r="C594" s="2"/>
      <c r="D594" s="2"/>
      <c r="E594" s="2"/>
      <c r="F594" s="2"/>
      <c r="G594" s="19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1"/>
      <c r="B595" s="2"/>
      <c r="C595" s="2"/>
      <c r="D595" s="2"/>
      <c r="E595" s="2"/>
      <c r="F595" s="2"/>
      <c r="G595" s="19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1"/>
      <c r="B596" s="2"/>
      <c r="C596" s="2"/>
      <c r="D596" s="2"/>
      <c r="E596" s="2"/>
      <c r="F596" s="2"/>
      <c r="G596" s="19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1"/>
      <c r="B597" s="2"/>
      <c r="C597" s="2"/>
      <c r="D597" s="2"/>
      <c r="E597" s="2"/>
      <c r="F597" s="2"/>
      <c r="G597" s="19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1"/>
      <c r="B598" s="2"/>
      <c r="C598" s="2"/>
      <c r="D598" s="2"/>
      <c r="E598" s="2"/>
      <c r="F598" s="2"/>
      <c r="G598" s="19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1"/>
      <c r="B599" s="2"/>
      <c r="C599" s="2"/>
      <c r="D599" s="2"/>
      <c r="E599" s="2"/>
      <c r="F599" s="2"/>
      <c r="G599" s="19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1"/>
      <c r="B600" s="2"/>
      <c r="C600" s="2"/>
      <c r="D600" s="2"/>
      <c r="E600" s="2"/>
      <c r="F600" s="2"/>
      <c r="G600" s="19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1"/>
      <c r="B601" s="2"/>
      <c r="C601" s="2"/>
      <c r="D601" s="2"/>
      <c r="E601" s="2"/>
      <c r="F601" s="2"/>
      <c r="G601" s="19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1"/>
      <c r="B602" s="2"/>
      <c r="C602" s="2"/>
      <c r="D602" s="2"/>
      <c r="E602" s="2"/>
      <c r="F602" s="2"/>
      <c r="G602" s="19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1"/>
      <c r="B603" s="2"/>
      <c r="C603" s="2"/>
      <c r="D603" s="2"/>
      <c r="E603" s="2"/>
      <c r="F603" s="2"/>
      <c r="G603" s="19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1"/>
      <c r="B604" s="2"/>
      <c r="C604" s="2"/>
      <c r="D604" s="2"/>
      <c r="E604" s="2"/>
      <c r="F604" s="2"/>
      <c r="G604" s="19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1"/>
      <c r="B605" s="2"/>
      <c r="C605" s="2"/>
      <c r="D605" s="2"/>
      <c r="E605" s="2"/>
      <c r="F605" s="2"/>
      <c r="G605" s="19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1"/>
      <c r="B606" s="2"/>
      <c r="C606" s="2"/>
      <c r="D606" s="2"/>
      <c r="E606" s="2"/>
      <c r="F606" s="2"/>
      <c r="G606" s="19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1"/>
      <c r="B607" s="2"/>
      <c r="C607" s="2"/>
      <c r="D607" s="2"/>
      <c r="E607" s="2"/>
      <c r="F607" s="2"/>
      <c r="G607" s="19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1"/>
      <c r="B608" s="2"/>
      <c r="C608" s="2"/>
      <c r="D608" s="2"/>
      <c r="E608" s="2"/>
      <c r="F608" s="2"/>
      <c r="G608" s="19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1"/>
      <c r="B609" s="2"/>
      <c r="C609" s="2"/>
      <c r="D609" s="2"/>
      <c r="E609" s="2"/>
      <c r="F609" s="2"/>
      <c r="G609" s="19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1"/>
      <c r="B610" s="2"/>
      <c r="C610" s="2"/>
      <c r="D610" s="2"/>
      <c r="E610" s="2"/>
      <c r="F610" s="2"/>
      <c r="G610" s="19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1"/>
      <c r="B611" s="2"/>
      <c r="C611" s="2"/>
      <c r="D611" s="2"/>
      <c r="E611" s="2"/>
      <c r="F611" s="2"/>
      <c r="G611" s="19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1"/>
      <c r="B612" s="2"/>
      <c r="C612" s="2"/>
      <c r="D612" s="2"/>
      <c r="E612" s="2"/>
      <c r="F612" s="2"/>
      <c r="G612" s="19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1"/>
      <c r="B613" s="2"/>
      <c r="C613" s="2"/>
      <c r="D613" s="2"/>
      <c r="E613" s="2"/>
      <c r="F613" s="2"/>
      <c r="G613" s="19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1"/>
      <c r="B614" s="2"/>
      <c r="C614" s="2"/>
      <c r="D614" s="2"/>
      <c r="E614" s="2"/>
      <c r="F614" s="2"/>
      <c r="G614" s="19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1"/>
      <c r="B615" s="2"/>
      <c r="C615" s="2"/>
      <c r="D615" s="2"/>
      <c r="E615" s="2"/>
      <c r="F615" s="2"/>
      <c r="G615" s="19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1"/>
      <c r="B616" s="2"/>
      <c r="C616" s="2"/>
      <c r="D616" s="2"/>
      <c r="E616" s="2"/>
      <c r="F616" s="2"/>
      <c r="G616" s="19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1"/>
      <c r="B617" s="2"/>
      <c r="C617" s="2"/>
      <c r="D617" s="2"/>
      <c r="E617" s="2"/>
      <c r="F617" s="2"/>
      <c r="G617" s="19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1"/>
      <c r="B618" s="2"/>
      <c r="C618" s="2"/>
      <c r="D618" s="2"/>
      <c r="E618" s="2"/>
      <c r="F618" s="2"/>
      <c r="G618" s="19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1"/>
      <c r="B619" s="2"/>
      <c r="C619" s="2"/>
      <c r="D619" s="2"/>
      <c r="E619" s="2"/>
      <c r="F619" s="2"/>
      <c r="G619" s="19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1"/>
      <c r="B620" s="2"/>
      <c r="C620" s="2"/>
      <c r="D620" s="2"/>
      <c r="E620" s="2"/>
      <c r="F620" s="2"/>
      <c r="G620" s="19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1"/>
      <c r="B621" s="2"/>
      <c r="C621" s="2"/>
      <c r="D621" s="2"/>
      <c r="E621" s="2"/>
      <c r="F621" s="2"/>
      <c r="G621" s="19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1"/>
      <c r="B622" s="2"/>
      <c r="C622" s="2"/>
      <c r="D622" s="2"/>
      <c r="E622" s="2"/>
      <c r="F622" s="2"/>
      <c r="G622" s="19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1"/>
      <c r="B623" s="2"/>
      <c r="C623" s="2"/>
      <c r="D623" s="2"/>
      <c r="E623" s="2"/>
      <c r="F623" s="2"/>
      <c r="G623" s="19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1"/>
      <c r="B624" s="2"/>
      <c r="C624" s="2"/>
      <c r="D624" s="2"/>
      <c r="E624" s="2"/>
      <c r="F624" s="2"/>
      <c r="G624" s="19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1"/>
      <c r="B625" s="2"/>
      <c r="C625" s="2"/>
      <c r="D625" s="2"/>
      <c r="E625" s="2"/>
      <c r="F625" s="2"/>
      <c r="G625" s="19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1"/>
      <c r="B626" s="2"/>
      <c r="C626" s="2"/>
      <c r="D626" s="2"/>
      <c r="E626" s="2"/>
      <c r="F626" s="2"/>
      <c r="G626" s="19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1"/>
      <c r="B627" s="2"/>
      <c r="C627" s="2"/>
      <c r="D627" s="2"/>
      <c r="E627" s="2"/>
      <c r="F627" s="2"/>
      <c r="G627" s="19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1"/>
      <c r="B628" s="2"/>
      <c r="C628" s="2"/>
      <c r="D628" s="2"/>
      <c r="E628" s="2"/>
      <c r="F628" s="2"/>
      <c r="G628" s="19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1"/>
      <c r="B629" s="2"/>
      <c r="C629" s="2"/>
      <c r="D629" s="2"/>
      <c r="E629" s="2"/>
      <c r="F629" s="2"/>
      <c r="G629" s="19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1"/>
      <c r="B630" s="2"/>
      <c r="C630" s="2"/>
      <c r="D630" s="2"/>
      <c r="E630" s="2"/>
      <c r="F630" s="2"/>
      <c r="G630" s="19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1"/>
      <c r="B631" s="2"/>
      <c r="C631" s="2"/>
      <c r="D631" s="2"/>
      <c r="E631" s="2"/>
      <c r="F631" s="2"/>
      <c r="G631" s="19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1"/>
      <c r="B632" s="2"/>
      <c r="C632" s="2"/>
      <c r="D632" s="2"/>
      <c r="E632" s="2"/>
      <c r="F632" s="2"/>
      <c r="G632" s="19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1"/>
      <c r="B633" s="2"/>
      <c r="C633" s="2"/>
      <c r="D633" s="2"/>
      <c r="E633" s="2"/>
      <c r="F633" s="2"/>
      <c r="G633" s="19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1"/>
      <c r="B634" s="2"/>
      <c r="C634" s="2"/>
      <c r="D634" s="2"/>
      <c r="E634" s="2"/>
      <c r="F634" s="2"/>
      <c r="G634" s="19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1"/>
      <c r="B635" s="2"/>
      <c r="C635" s="2"/>
      <c r="D635" s="2"/>
      <c r="E635" s="2"/>
      <c r="F635" s="2"/>
      <c r="G635" s="19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1"/>
      <c r="B636" s="2"/>
      <c r="C636" s="2"/>
      <c r="D636" s="2"/>
      <c r="E636" s="2"/>
      <c r="F636" s="2"/>
      <c r="G636" s="19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1"/>
      <c r="B637" s="2"/>
      <c r="C637" s="2"/>
      <c r="D637" s="2"/>
      <c r="E637" s="2"/>
      <c r="F637" s="2"/>
      <c r="G637" s="19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1"/>
      <c r="B638" s="2"/>
      <c r="C638" s="2"/>
      <c r="D638" s="2"/>
      <c r="E638" s="2"/>
      <c r="F638" s="2"/>
      <c r="G638" s="19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1"/>
      <c r="B639" s="2"/>
      <c r="C639" s="2"/>
      <c r="D639" s="2"/>
      <c r="E639" s="2"/>
      <c r="F639" s="2"/>
      <c r="G639" s="19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1"/>
      <c r="B640" s="2"/>
      <c r="C640" s="2"/>
      <c r="D640" s="2"/>
      <c r="E640" s="2"/>
      <c r="F640" s="2"/>
      <c r="G640" s="19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1"/>
      <c r="B641" s="2"/>
      <c r="C641" s="2"/>
      <c r="D641" s="2"/>
      <c r="E641" s="2"/>
      <c r="F641" s="2"/>
      <c r="G641" s="19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1"/>
      <c r="B642" s="2"/>
      <c r="C642" s="2"/>
      <c r="D642" s="2"/>
      <c r="E642" s="2"/>
      <c r="F642" s="2"/>
      <c r="G642" s="19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1"/>
      <c r="B643" s="2"/>
      <c r="C643" s="2"/>
      <c r="D643" s="2"/>
      <c r="E643" s="2"/>
      <c r="F643" s="2"/>
      <c r="G643" s="19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1"/>
      <c r="B644" s="2"/>
      <c r="C644" s="2"/>
      <c r="D644" s="2"/>
      <c r="E644" s="2"/>
      <c r="F644" s="2"/>
      <c r="G644" s="19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1"/>
      <c r="B645" s="2"/>
      <c r="C645" s="2"/>
      <c r="D645" s="2"/>
      <c r="E645" s="2"/>
      <c r="F645" s="2"/>
      <c r="G645" s="19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1"/>
      <c r="B646" s="2"/>
      <c r="C646" s="2"/>
      <c r="D646" s="2"/>
      <c r="E646" s="2"/>
      <c r="F646" s="2"/>
      <c r="G646" s="19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1"/>
      <c r="B647" s="2"/>
      <c r="C647" s="2"/>
      <c r="D647" s="2"/>
      <c r="E647" s="2"/>
      <c r="F647" s="2"/>
      <c r="G647" s="19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1"/>
      <c r="B648" s="2"/>
      <c r="C648" s="2"/>
      <c r="D648" s="2"/>
      <c r="E648" s="2"/>
      <c r="F648" s="2"/>
      <c r="G648" s="19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1"/>
      <c r="B649" s="2"/>
      <c r="C649" s="2"/>
      <c r="D649" s="2"/>
      <c r="E649" s="2"/>
      <c r="F649" s="2"/>
      <c r="G649" s="19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1"/>
      <c r="B650" s="2"/>
      <c r="C650" s="2"/>
      <c r="D650" s="2"/>
      <c r="E650" s="2"/>
      <c r="F650" s="2"/>
      <c r="G650" s="19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1"/>
      <c r="B651" s="2"/>
      <c r="C651" s="2"/>
      <c r="D651" s="2"/>
      <c r="E651" s="2"/>
      <c r="F651" s="2"/>
      <c r="G651" s="19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1"/>
      <c r="B652" s="2"/>
      <c r="C652" s="2"/>
      <c r="D652" s="2"/>
      <c r="E652" s="2"/>
      <c r="F652" s="2"/>
      <c r="G652" s="19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1"/>
      <c r="B653" s="2"/>
      <c r="C653" s="2"/>
      <c r="D653" s="2"/>
      <c r="E653" s="2"/>
      <c r="F653" s="2"/>
      <c r="G653" s="19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1"/>
      <c r="B654" s="2"/>
      <c r="C654" s="2"/>
      <c r="D654" s="2"/>
      <c r="E654" s="2"/>
      <c r="F654" s="2"/>
      <c r="G654" s="19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1"/>
      <c r="B655" s="2"/>
      <c r="C655" s="2"/>
      <c r="D655" s="2"/>
      <c r="E655" s="2"/>
      <c r="F655" s="2"/>
      <c r="G655" s="19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1"/>
      <c r="B656" s="2"/>
      <c r="C656" s="2"/>
      <c r="D656" s="2"/>
      <c r="E656" s="2"/>
      <c r="F656" s="2"/>
      <c r="G656" s="19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1"/>
      <c r="B657" s="2"/>
      <c r="C657" s="2"/>
      <c r="D657" s="2"/>
      <c r="E657" s="2"/>
      <c r="F657" s="2"/>
      <c r="G657" s="19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1"/>
      <c r="B658" s="2"/>
      <c r="C658" s="2"/>
      <c r="D658" s="2"/>
      <c r="E658" s="2"/>
      <c r="F658" s="2"/>
      <c r="G658" s="19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1"/>
      <c r="B659" s="2"/>
      <c r="C659" s="2"/>
      <c r="D659" s="2"/>
      <c r="E659" s="2"/>
      <c r="F659" s="2"/>
      <c r="G659" s="19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1"/>
      <c r="B660" s="2"/>
      <c r="C660" s="2"/>
      <c r="D660" s="2"/>
      <c r="E660" s="2"/>
      <c r="F660" s="2"/>
      <c r="G660" s="19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1"/>
      <c r="B661" s="2"/>
      <c r="C661" s="2"/>
      <c r="D661" s="2"/>
      <c r="E661" s="2"/>
      <c r="F661" s="2"/>
      <c r="G661" s="19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1"/>
      <c r="B662" s="2"/>
      <c r="C662" s="2"/>
      <c r="D662" s="2"/>
      <c r="E662" s="2"/>
      <c r="F662" s="2"/>
      <c r="G662" s="19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1"/>
      <c r="B663" s="2"/>
      <c r="C663" s="2"/>
      <c r="D663" s="2"/>
      <c r="E663" s="2"/>
      <c r="F663" s="2"/>
      <c r="G663" s="19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1"/>
      <c r="B664" s="2"/>
      <c r="C664" s="2"/>
      <c r="D664" s="2"/>
      <c r="E664" s="2"/>
      <c r="F664" s="2"/>
      <c r="G664" s="19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1"/>
      <c r="B665" s="2"/>
      <c r="C665" s="2"/>
      <c r="D665" s="2"/>
      <c r="E665" s="2"/>
      <c r="F665" s="2"/>
      <c r="G665" s="19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1"/>
      <c r="B666" s="2"/>
      <c r="C666" s="2"/>
      <c r="D666" s="2"/>
      <c r="E666" s="2"/>
      <c r="F666" s="2"/>
      <c r="G666" s="19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1"/>
      <c r="B667" s="2"/>
      <c r="C667" s="2"/>
      <c r="D667" s="2"/>
      <c r="E667" s="2"/>
      <c r="F667" s="2"/>
      <c r="G667" s="19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1"/>
      <c r="B668" s="2"/>
      <c r="C668" s="2"/>
      <c r="D668" s="2"/>
      <c r="E668" s="2"/>
      <c r="F668" s="2"/>
      <c r="G668" s="19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1"/>
      <c r="B669" s="2"/>
      <c r="C669" s="2"/>
      <c r="D669" s="2"/>
      <c r="E669" s="2"/>
      <c r="F669" s="2"/>
      <c r="G669" s="19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1"/>
      <c r="B670" s="2"/>
      <c r="C670" s="2"/>
      <c r="D670" s="2"/>
      <c r="E670" s="2"/>
      <c r="F670" s="2"/>
      <c r="G670" s="19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1"/>
      <c r="B671" s="2"/>
      <c r="C671" s="2"/>
      <c r="D671" s="2"/>
      <c r="E671" s="2"/>
      <c r="F671" s="2"/>
      <c r="G671" s="19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1"/>
      <c r="B672" s="2"/>
      <c r="C672" s="2"/>
      <c r="D672" s="2"/>
      <c r="E672" s="2"/>
      <c r="F672" s="2"/>
      <c r="G672" s="19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1"/>
      <c r="B673" s="2"/>
      <c r="C673" s="2"/>
      <c r="D673" s="2"/>
      <c r="E673" s="2"/>
      <c r="F673" s="2"/>
      <c r="G673" s="19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1"/>
      <c r="B674" s="2"/>
      <c r="C674" s="2"/>
      <c r="D674" s="2"/>
      <c r="E674" s="2"/>
      <c r="F674" s="2"/>
      <c r="G674" s="19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1"/>
      <c r="B675" s="2"/>
      <c r="C675" s="2"/>
      <c r="D675" s="2"/>
      <c r="E675" s="2"/>
      <c r="F675" s="2"/>
      <c r="G675" s="19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1"/>
      <c r="B676" s="2"/>
      <c r="C676" s="2"/>
      <c r="D676" s="2"/>
      <c r="E676" s="2"/>
      <c r="F676" s="2"/>
      <c r="G676" s="19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1"/>
      <c r="B677" s="2"/>
      <c r="C677" s="2"/>
      <c r="D677" s="2"/>
      <c r="E677" s="2"/>
      <c r="F677" s="2"/>
      <c r="G677" s="19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1"/>
      <c r="B678" s="2"/>
      <c r="C678" s="2"/>
      <c r="D678" s="2"/>
      <c r="E678" s="2"/>
      <c r="F678" s="2"/>
      <c r="G678" s="19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1"/>
      <c r="B679" s="2"/>
      <c r="C679" s="2"/>
      <c r="D679" s="2"/>
      <c r="E679" s="2"/>
      <c r="F679" s="2"/>
      <c r="G679" s="19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1"/>
      <c r="B680" s="2"/>
      <c r="C680" s="2"/>
      <c r="D680" s="2"/>
      <c r="E680" s="2"/>
      <c r="F680" s="2"/>
      <c r="G680" s="19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1"/>
      <c r="B681" s="2"/>
      <c r="C681" s="2"/>
      <c r="D681" s="2"/>
      <c r="E681" s="2"/>
      <c r="F681" s="2"/>
      <c r="G681" s="19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1"/>
      <c r="B682" s="2"/>
      <c r="C682" s="2"/>
      <c r="D682" s="2"/>
      <c r="E682" s="2"/>
      <c r="F682" s="2"/>
      <c r="G682" s="19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1"/>
      <c r="B683" s="2"/>
      <c r="C683" s="2"/>
      <c r="D683" s="2"/>
      <c r="E683" s="2"/>
      <c r="F683" s="2"/>
      <c r="G683" s="19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1"/>
      <c r="B684" s="2"/>
      <c r="C684" s="2"/>
      <c r="D684" s="2"/>
      <c r="E684" s="2"/>
      <c r="F684" s="2"/>
      <c r="G684" s="19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1"/>
      <c r="B685" s="2"/>
      <c r="C685" s="2"/>
      <c r="D685" s="2"/>
      <c r="E685" s="2"/>
      <c r="F685" s="2"/>
      <c r="G685" s="19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1"/>
      <c r="B686" s="2"/>
      <c r="C686" s="2"/>
      <c r="D686" s="2"/>
      <c r="E686" s="2"/>
      <c r="F686" s="2"/>
      <c r="G686" s="19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1"/>
      <c r="B687" s="2"/>
      <c r="C687" s="2"/>
      <c r="D687" s="2"/>
      <c r="E687" s="2"/>
      <c r="F687" s="2"/>
      <c r="G687" s="19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1"/>
      <c r="B688" s="2"/>
      <c r="C688" s="2"/>
      <c r="D688" s="2"/>
      <c r="E688" s="2"/>
      <c r="F688" s="2"/>
      <c r="G688" s="19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1"/>
      <c r="B689" s="2"/>
      <c r="C689" s="2"/>
      <c r="D689" s="2"/>
      <c r="E689" s="2"/>
      <c r="F689" s="2"/>
      <c r="G689" s="19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1"/>
      <c r="B690" s="2"/>
      <c r="C690" s="2"/>
      <c r="D690" s="2"/>
      <c r="E690" s="2"/>
      <c r="F690" s="2"/>
      <c r="G690" s="19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1"/>
      <c r="B691" s="2"/>
      <c r="C691" s="2"/>
      <c r="D691" s="2"/>
      <c r="E691" s="2"/>
      <c r="F691" s="2"/>
      <c r="G691" s="19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1"/>
      <c r="B692" s="2"/>
      <c r="C692" s="2"/>
      <c r="D692" s="2"/>
      <c r="E692" s="2"/>
      <c r="F692" s="2"/>
      <c r="G692" s="19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1"/>
      <c r="B693" s="2"/>
      <c r="C693" s="2"/>
      <c r="D693" s="2"/>
      <c r="E693" s="2"/>
      <c r="F693" s="2"/>
      <c r="G693" s="19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1"/>
      <c r="B694" s="2"/>
      <c r="C694" s="2"/>
      <c r="D694" s="2"/>
      <c r="E694" s="2"/>
      <c r="F694" s="2"/>
      <c r="G694" s="19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1"/>
      <c r="B695" s="2"/>
      <c r="C695" s="2"/>
      <c r="D695" s="2"/>
      <c r="E695" s="2"/>
      <c r="F695" s="2"/>
      <c r="G695" s="19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1"/>
      <c r="B696" s="2"/>
      <c r="C696" s="2"/>
      <c r="D696" s="2"/>
      <c r="E696" s="2"/>
      <c r="F696" s="2"/>
      <c r="G696" s="19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1"/>
      <c r="B697" s="2"/>
      <c r="C697" s="2"/>
      <c r="D697" s="2"/>
      <c r="E697" s="2"/>
      <c r="F697" s="2"/>
      <c r="G697" s="19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1"/>
      <c r="B698" s="2"/>
      <c r="C698" s="2"/>
      <c r="D698" s="2"/>
      <c r="E698" s="2"/>
      <c r="F698" s="2"/>
      <c r="G698" s="19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1"/>
      <c r="B699" s="2"/>
      <c r="C699" s="2"/>
      <c r="D699" s="2"/>
      <c r="E699" s="2"/>
      <c r="F699" s="2"/>
      <c r="G699" s="19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1"/>
      <c r="B700" s="2"/>
      <c r="C700" s="2"/>
      <c r="D700" s="2"/>
      <c r="E700" s="2"/>
      <c r="F700" s="2"/>
      <c r="G700" s="19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1"/>
      <c r="B701" s="2"/>
      <c r="C701" s="2"/>
      <c r="D701" s="2"/>
      <c r="E701" s="2"/>
      <c r="F701" s="2"/>
      <c r="G701" s="19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1"/>
      <c r="B702" s="2"/>
      <c r="C702" s="2"/>
      <c r="D702" s="2"/>
      <c r="E702" s="2"/>
      <c r="F702" s="2"/>
      <c r="G702" s="19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1"/>
      <c r="B703" s="2"/>
      <c r="C703" s="2"/>
      <c r="D703" s="2"/>
      <c r="E703" s="2"/>
      <c r="F703" s="2"/>
      <c r="G703" s="19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1"/>
      <c r="B704" s="2"/>
      <c r="C704" s="2"/>
      <c r="D704" s="2"/>
      <c r="E704" s="2"/>
      <c r="F704" s="2"/>
      <c r="G704" s="19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1"/>
      <c r="B705" s="2"/>
      <c r="C705" s="2"/>
      <c r="D705" s="2"/>
      <c r="E705" s="2"/>
      <c r="F705" s="2"/>
      <c r="G705" s="19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1"/>
      <c r="B706" s="2"/>
      <c r="C706" s="2"/>
      <c r="D706" s="2"/>
      <c r="E706" s="2"/>
      <c r="F706" s="2"/>
      <c r="G706" s="19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1"/>
      <c r="B707" s="2"/>
      <c r="C707" s="2"/>
      <c r="D707" s="2"/>
      <c r="E707" s="2"/>
      <c r="F707" s="2"/>
      <c r="G707" s="19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1"/>
      <c r="B708" s="2"/>
      <c r="C708" s="2"/>
      <c r="D708" s="2"/>
      <c r="E708" s="2"/>
      <c r="F708" s="2"/>
      <c r="G708" s="19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1"/>
      <c r="B709" s="2"/>
      <c r="C709" s="2"/>
      <c r="D709" s="2"/>
      <c r="E709" s="2"/>
      <c r="F709" s="2"/>
      <c r="G709" s="19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1"/>
      <c r="B710" s="2"/>
      <c r="C710" s="2"/>
      <c r="D710" s="2"/>
      <c r="E710" s="2"/>
      <c r="F710" s="2"/>
      <c r="G710" s="19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1"/>
      <c r="B711" s="2"/>
      <c r="C711" s="2"/>
      <c r="D711" s="2"/>
      <c r="E711" s="2"/>
      <c r="F711" s="2"/>
      <c r="G711" s="19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1"/>
      <c r="B712" s="2"/>
      <c r="C712" s="2"/>
      <c r="D712" s="2"/>
      <c r="E712" s="2"/>
      <c r="F712" s="2"/>
      <c r="G712" s="19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1"/>
      <c r="B713" s="2"/>
      <c r="C713" s="2"/>
      <c r="D713" s="2"/>
      <c r="E713" s="2"/>
      <c r="F713" s="2"/>
      <c r="G713" s="19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1"/>
      <c r="B714" s="2"/>
      <c r="C714" s="2"/>
      <c r="D714" s="2"/>
      <c r="E714" s="2"/>
      <c r="F714" s="2"/>
      <c r="G714" s="19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1"/>
      <c r="B715" s="2"/>
      <c r="C715" s="2"/>
      <c r="D715" s="2"/>
      <c r="E715" s="2"/>
      <c r="F715" s="2"/>
      <c r="G715" s="19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1"/>
      <c r="B716" s="2"/>
      <c r="C716" s="2"/>
      <c r="D716" s="2"/>
      <c r="E716" s="2"/>
      <c r="F716" s="2"/>
      <c r="G716" s="19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1"/>
      <c r="B717" s="2"/>
      <c r="C717" s="2"/>
      <c r="D717" s="2"/>
      <c r="E717" s="2"/>
      <c r="F717" s="2"/>
      <c r="G717" s="19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1"/>
      <c r="B718" s="2"/>
      <c r="C718" s="2"/>
      <c r="D718" s="2"/>
      <c r="E718" s="2"/>
      <c r="F718" s="2"/>
      <c r="G718" s="19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1"/>
      <c r="B719" s="2"/>
      <c r="C719" s="2"/>
      <c r="D719" s="2"/>
      <c r="E719" s="2"/>
      <c r="F719" s="2"/>
      <c r="G719" s="19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1"/>
      <c r="B720" s="2"/>
      <c r="C720" s="2"/>
      <c r="D720" s="2"/>
      <c r="E720" s="2"/>
      <c r="F720" s="2"/>
      <c r="G720" s="19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1"/>
      <c r="B721" s="2"/>
      <c r="C721" s="2"/>
      <c r="D721" s="2"/>
      <c r="E721" s="2"/>
      <c r="F721" s="2"/>
      <c r="G721" s="19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1"/>
      <c r="B722" s="2"/>
      <c r="C722" s="2"/>
      <c r="D722" s="2"/>
      <c r="E722" s="2"/>
      <c r="F722" s="2"/>
      <c r="G722" s="19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1"/>
      <c r="B723" s="2"/>
      <c r="C723" s="2"/>
      <c r="D723" s="2"/>
      <c r="E723" s="2"/>
      <c r="F723" s="2"/>
      <c r="G723" s="19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1"/>
      <c r="B724" s="2"/>
      <c r="C724" s="2"/>
      <c r="D724" s="2"/>
      <c r="E724" s="2"/>
      <c r="F724" s="2"/>
      <c r="G724" s="19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1"/>
      <c r="B725" s="2"/>
      <c r="C725" s="2"/>
      <c r="D725" s="2"/>
      <c r="E725" s="2"/>
      <c r="F725" s="2"/>
      <c r="G725" s="19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1"/>
      <c r="B726" s="2"/>
      <c r="C726" s="2"/>
      <c r="D726" s="2"/>
      <c r="E726" s="2"/>
      <c r="F726" s="2"/>
      <c r="G726" s="19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1"/>
      <c r="B727" s="2"/>
      <c r="C727" s="2"/>
      <c r="D727" s="2"/>
      <c r="E727" s="2"/>
      <c r="F727" s="2"/>
      <c r="G727" s="19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1"/>
      <c r="B728" s="2"/>
      <c r="C728" s="2"/>
      <c r="D728" s="2"/>
      <c r="E728" s="2"/>
      <c r="F728" s="2"/>
      <c r="G728" s="19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1"/>
      <c r="B729" s="2"/>
      <c r="C729" s="2"/>
      <c r="D729" s="2"/>
      <c r="E729" s="2"/>
      <c r="F729" s="2"/>
      <c r="G729" s="19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1"/>
      <c r="B730" s="2"/>
      <c r="C730" s="2"/>
      <c r="D730" s="2"/>
      <c r="E730" s="2"/>
      <c r="F730" s="2"/>
      <c r="G730" s="19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1"/>
      <c r="B731" s="2"/>
      <c r="C731" s="2"/>
      <c r="D731" s="2"/>
      <c r="E731" s="2"/>
      <c r="F731" s="2"/>
      <c r="G731" s="19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1"/>
      <c r="B732" s="2"/>
      <c r="C732" s="2"/>
      <c r="D732" s="2"/>
      <c r="E732" s="2"/>
      <c r="F732" s="2"/>
      <c r="G732" s="19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1"/>
      <c r="B733" s="2"/>
      <c r="C733" s="2"/>
      <c r="D733" s="2"/>
      <c r="E733" s="2"/>
      <c r="F733" s="2"/>
      <c r="G733" s="19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1"/>
      <c r="B734" s="2"/>
      <c r="C734" s="2"/>
      <c r="D734" s="2"/>
      <c r="E734" s="2"/>
      <c r="F734" s="2"/>
      <c r="G734" s="19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1"/>
      <c r="B735" s="2"/>
      <c r="C735" s="2"/>
      <c r="D735" s="2"/>
      <c r="E735" s="2"/>
      <c r="F735" s="2"/>
      <c r="G735" s="19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1"/>
      <c r="B736" s="2"/>
      <c r="C736" s="2"/>
      <c r="D736" s="2"/>
      <c r="E736" s="2"/>
      <c r="F736" s="2"/>
      <c r="G736" s="19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1"/>
      <c r="B737" s="2"/>
      <c r="C737" s="2"/>
      <c r="D737" s="2"/>
      <c r="E737" s="2"/>
      <c r="F737" s="2"/>
      <c r="G737" s="19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1"/>
      <c r="B738" s="2"/>
      <c r="C738" s="2"/>
      <c r="D738" s="2"/>
      <c r="E738" s="2"/>
      <c r="F738" s="2"/>
      <c r="G738" s="19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1"/>
      <c r="B739" s="2"/>
      <c r="C739" s="2"/>
      <c r="D739" s="2"/>
      <c r="E739" s="2"/>
      <c r="F739" s="2"/>
      <c r="G739" s="19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1"/>
      <c r="B740" s="2"/>
      <c r="C740" s="2"/>
      <c r="D740" s="2"/>
      <c r="E740" s="2"/>
      <c r="F740" s="2"/>
      <c r="G740" s="19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1"/>
      <c r="B741" s="2"/>
      <c r="C741" s="2"/>
      <c r="D741" s="2"/>
      <c r="E741" s="2"/>
      <c r="F741" s="2"/>
      <c r="G741" s="19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1"/>
      <c r="B742" s="2"/>
      <c r="C742" s="2"/>
      <c r="D742" s="2"/>
      <c r="E742" s="2"/>
      <c r="F742" s="2"/>
      <c r="G742" s="19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1"/>
      <c r="B743" s="2"/>
      <c r="C743" s="2"/>
      <c r="D743" s="2"/>
      <c r="E743" s="2"/>
      <c r="F743" s="2"/>
      <c r="G743" s="19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1"/>
      <c r="B744" s="2"/>
      <c r="C744" s="2"/>
      <c r="D744" s="2"/>
      <c r="E744" s="2"/>
      <c r="F744" s="2"/>
      <c r="G744" s="19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1"/>
      <c r="B745" s="2"/>
      <c r="C745" s="2"/>
      <c r="D745" s="2"/>
      <c r="E745" s="2"/>
      <c r="F745" s="2"/>
      <c r="G745" s="19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1"/>
      <c r="B746" s="2"/>
      <c r="C746" s="2"/>
      <c r="D746" s="2"/>
      <c r="E746" s="2"/>
      <c r="F746" s="2"/>
      <c r="G746" s="19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1"/>
      <c r="B747" s="2"/>
      <c r="C747" s="2"/>
      <c r="D747" s="2"/>
      <c r="E747" s="2"/>
      <c r="F747" s="2"/>
      <c r="G747" s="19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1"/>
      <c r="B748" s="2"/>
      <c r="C748" s="2"/>
      <c r="D748" s="2"/>
      <c r="E748" s="2"/>
      <c r="F748" s="2"/>
      <c r="G748" s="19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1"/>
      <c r="B749" s="2"/>
      <c r="C749" s="2"/>
      <c r="D749" s="2"/>
      <c r="E749" s="2"/>
      <c r="F749" s="2"/>
      <c r="G749" s="19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1"/>
      <c r="B750" s="2"/>
      <c r="C750" s="2"/>
      <c r="D750" s="2"/>
      <c r="E750" s="2"/>
      <c r="F750" s="2"/>
      <c r="G750" s="19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1"/>
      <c r="B751" s="2"/>
      <c r="C751" s="2"/>
      <c r="D751" s="2"/>
      <c r="E751" s="2"/>
      <c r="F751" s="2"/>
      <c r="G751" s="19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1"/>
      <c r="B752" s="2"/>
      <c r="C752" s="2"/>
      <c r="D752" s="2"/>
      <c r="E752" s="2"/>
      <c r="F752" s="2"/>
      <c r="G752" s="19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1"/>
      <c r="B753" s="2"/>
      <c r="C753" s="2"/>
      <c r="D753" s="2"/>
      <c r="E753" s="2"/>
      <c r="F753" s="2"/>
      <c r="G753" s="19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1"/>
      <c r="B754" s="2"/>
      <c r="C754" s="2"/>
      <c r="D754" s="2"/>
      <c r="E754" s="2"/>
      <c r="F754" s="2"/>
      <c r="G754" s="19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1"/>
      <c r="B755" s="2"/>
      <c r="C755" s="2"/>
      <c r="D755" s="2"/>
      <c r="E755" s="2"/>
      <c r="F755" s="2"/>
      <c r="G755" s="19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1"/>
      <c r="B756" s="2"/>
      <c r="C756" s="2"/>
      <c r="D756" s="2"/>
      <c r="E756" s="2"/>
      <c r="F756" s="2"/>
      <c r="G756" s="19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1"/>
      <c r="B757" s="2"/>
      <c r="C757" s="2"/>
      <c r="D757" s="2"/>
      <c r="E757" s="2"/>
      <c r="F757" s="2"/>
      <c r="G757" s="19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1"/>
      <c r="B758" s="2"/>
      <c r="C758" s="2"/>
      <c r="D758" s="2"/>
      <c r="E758" s="2"/>
      <c r="F758" s="2"/>
      <c r="G758" s="19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1"/>
      <c r="B759" s="2"/>
      <c r="C759" s="2"/>
      <c r="D759" s="2"/>
      <c r="E759" s="2"/>
      <c r="F759" s="2"/>
      <c r="G759" s="19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1"/>
      <c r="B760" s="2"/>
      <c r="C760" s="2"/>
      <c r="D760" s="2"/>
      <c r="E760" s="2"/>
      <c r="F760" s="2"/>
      <c r="G760" s="19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1"/>
      <c r="B761" s="2"/>
      <c r="C761" s="2"/>
      <c r="D761" s="2"/>
      <c r="E761" s="2"/>
      <c r="F761" s="2"/>
      <c r="G761" s="19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1"/>
      <c r="B762" s="2"/>
      <c r="C762" s="2"/>
      <c r="D762" s="2"/>
      <c r="E762" s="2"/>
      <c r="F762" s="2"/>
      <c r="G762" s="19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1"/>
      <c r="B763" s="2"/>
      <c r="C763" s="2"/>
      <c r="D763" s="2"/>
      <c r="E763" s="2"/>
      <c r="F763" s="2"/>
      <c r="G763" s="19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1"/>
      <c r="B764" s="2"/>
      <c r="C764" s="2"/>
      <c r="D764" s="2"/>
      <c r="E764" s="2"/>
      <c r="F764" s="2"/>
      <c r="G764" s="19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1"/>
      <c r="B765" s="2"/>
      <c r="C765" s="2"/>
      <c r="D765" s="2"/>
      <c r="E765" s="2"/>
      <c r="F765" s="2"/>
      <c r="G765" s="19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1"/>
      <c r="B766" s="2"/>
      <c r="C766" s="2"/>
      <c r="D766" s="2"/>
      <c r="E766" s="2"/>
      <c r="F766" s="2"/>
      <c r="G766" s="19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1"/>
      <c r="B767" s="2"/>
      <c r="C767" s="2"/>
      <c r="D767" s="2"/>
      <c r="E767" s="2"/>
      <c r="F767" s="2"/>
      <c r="G767" s="19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1"/>
      <c r="B768" s="2"/>
      <c r="C768" s="2"/>
      <c r="D768" s="2"/>
      <c r="E768" s="2"/>
      <c r="F768" s="2"/>
      <c r="G768" s="19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1"/>
      <c r="B769" s="2"/>
      <c r="C769" s="2"/>
      <c r="D769" s="2"/>
      <c r="E769" s="2"/>
      <c r="F769" s="2"/>
      <c r="G769" s="19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1"/>
      <c r="B770" s="2"/>
      <c r="C770" s="2"/>
      <c r="D770" s="2"/>
      <c r="E770" s="2"/>
      <c r="F770" s="2"/>
      <c r="G770" s="19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1"/>
      <c r="B771" s="2"/>
      <c r="C771" s="2"/>
      <c r="D771" s="2"/>
      <c r="E771" s="2"/>
      <c r="F771" s="2"/>
      <c r="G771" s="19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1"/>
      <c r="B772" s="2"/>
      <c r="C772" s="2"/>
      <c r="D772" s="2"/>
      <c r="E772" s="2"/>
      <c r="F772" s="2"/>
      <c r="G772" s="19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1"/>
      <c r="B773" s="2"/>
      <c r="C773" s="2"/>
      <c r="D773" s="2"/>
      <c r="E773" s="2"/>
      <c r="F773" s="2"/>
      <c r="G773" s="19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1"/>
      <c r="B774" s="2"/>
      <c r="C774" s="2"/>
      <c r="D774" s="2"/>
      <c r="E774" s="2"/>
      <c r="F774" s="2"/>
      <c r="G774" s="19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1"/>
      <c r="B775" s="2"/>
      <c r="C775" s="2"/>
      <c r="D775" s="2"/>
      <c r="E775" s="2"/>
      <c r="F775" s="2"/>
      <c r="G775" s="19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1"/>
      <c r="B776" s="2"/>
      <c r="C776" s="2"/>
      <c r="D776" s="2"/>
      <c r="E776" s="2"/>
      <c r="F776" s="2"/>
      <c r="G776" s="19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1"/>
      <c r="B777" s="2"/>
      <c r="C777" s="2"/>
      <c r="D777" s="2"/>
      <c r="E777" s="2"/>
      <c r="F777" s="2"/>
      <c r="G777" s="19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1"/>
      <c r="B778" s="2"/>
      <c r="C778" s="2"/>
      <c r="D778" s="2"/>
      <c r="E778" s="2"/>
      <c r="F778" s="2"/>
      <c r="G778" s="19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1"/>
      <c r="B779" s="2"/>
      <c r="C779" s="2"/>
      <c r="D779" s="2"/>
      <c r="E779" s="2"/>
      <c r="F779" s="2"/>
      <c r="G779" s="19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1"/>
      <c r="B780" s="2"/>
      <c r="C780" s="2"/>
      <c r="D780" s="2"/>
      <c r="E780" s="2"/>
      <c r="F780" s="2"/>
      <c r="G780" s="19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1"/>
      <c r="B781" s="2"/>
      <c r="C781" s="2"/>
      <c r="D781" s="2"/>
      <c r="E781" s="2"/>
      <c r="F781" s="2"/>
      <c r="G781" s="19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1"/>
      <c r="B782" s="2"/>
      <c r="C782" s="2"/>
      <c r="D782" s="2"/>
      <c r="E782" s="2"/>
      <c r="F782" s="2"/>
      <c r="G782" s="19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1"/>
      <c r="B783" s="2"/>
      <c r="C783" s="2"/>
      <c r="D783" s="2"/>
      <c r="E783" s="2"/>
      <c r="F783" s="2"/>
      <c r="G783" s="19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1"/>
      <c r="B784" s="2"/>
      <c r="C784" s="2"/>
      <c r="D784" s="2"/>
      <c r="E784" s="2"/>
      <c r="F784" s="2"/>
      <c r="G784" s="19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1"/>
      <c r="B785" s="2"/>
      <c r="C785" s="2"/>
      <c r="D785" s="2"/>
      <c r="E785" s="2"/>
      <c r="F785" s="2"/>
      <c r="G785" s="19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1"/>
      <c r="B786" s="2"/>
      <c r="C786" s="2"/>
      <c r="D786" s="2"/>
      <c r="E786" s="2"/>
      <c r="F786" s="2"/>
      <c r="G786" s="19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1"/>
      <c r="B787" s="2"/>
      <c r="C787" s="2"/>
      <c r="D787" s="2"/>
      <c r="E787" s="2"/>
      <c r="F787" s="2"/>
      <c r="G787" s="19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1"/>
      <c r="B788" s="2"/>
      <c r="C788" s="2"/>
      <c r="D788" s="2"/>
      <c r="E788" s="2"/>
      <c r="F788" s="2"/>
      <c r="G788" s="19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1"/>
      <c r="B789" s="2"/>
      <c r="C789" s="2"/>
      <c r="D789" s="2"/>
      <c r="E789" s="2"/>
      <c r="F789" s="2"/>
      <c r="G789" s="19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1"/>
      <c r="B790" s="2"/>
      <c r="C790" s="2"/>
      <c r="D790" s="2"/>
      <c r="E790" s="2"/>
      <c r="F790" s="2"/>
      <c r="G790" s="19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1"/>
      <c r="B791" s="2"/>
      <c r="C791" s="2"/>
      <c r="D791" s="2"/>
      <c r="E791" s="2"/>
      <c r="F791" s="2"/>
      <c r="G791" s="19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1"/>
      <c r="B792" s="2"/>
      <c r="C792" s="2"/>
      <c r="D792" s="2"/>
      <c r="E792" s="2"/>
      <c r="F792" s="2"/>
      <c r="G792" s="19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1"/>
      <c r="B793" s="2"/>
      <c r="C793" s="2"/>
      <c r="D793" s="2"/>
      <c r="E793" s="2"/>
      <c r="F793" s="2"/>
      <c r="G793" s="19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1"/>
      <c r="B794" s="2"/>
      <c r="C794" s="2"/>
      <c r="D794" s="2"/>
      <c r="E794" s="2"/>
      <c r="F794" s="2"/>
      <c r="G794" s="19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1"/>
      <c r="B795" s="2"/>
      <c r="C795" s="2"/>
      <c r="D795" s="2"/>
      <c r="E795" s="2"/>
      <c r="F795" s="2"/>
      <c r="G795" s="19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1"/>
      <c r="B796" s="2"/>
      <c r="C796" s="2"/>
      <c r="D796" s="2"/>
      <c r="E796" s="2"/>
      <c r="F796" s="2"/>
      <c r="G796" s="19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1"/>
      <c r="B797" s="2"/>
      <c r="C797" s="2"/>
      <c r="D797" s="2"/>
      <c r="E797" s="2"/>
      <c r="F797" s="2"/>
      <c r="G797" s="19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1"/>
      <c r="B798" s="2"/>
      <c r="C798" s="2"/>
      <c r="D798" s="2"/>
      <c r="E798" s="2"/>
      <c r="F798" s="2"/>
      <c r="G798" s="19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1"/>
      <c r="B799" s="2"/>
      <c r="C799" s="2"/>
      <c r="D799" s="2"/>
      <c r="E799" s="2"/>
      <c r="F799" s="2"/>
      <c r="G799" s="19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1"/>
      <c r="B800" s="2"/>
      <c r="C800" s="2"/>
      <c r="D800" s="2"/>
      <c r="E800" s="2"/>
      <c r="F800" s="2"/>
      <c r="G800" s="19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1"/>
      <c r="B801" s="2"/>
      <c r="C801" s="2"/>
      <c r="D801" s="2"/>
      <c r="E801" s="2"/>
      <c r="F801" s="2"/>
      <c r="G801" s="19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1"/>
      <c r="B802" s="2"/>
      <c r="C802" s="2"/>
      <c r="D802" s="2"/>
      <c r="E802" s="2"/>
      <c r="F802" s="2"/>
      <c r="G802" s="19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1"/>
      <c r="B803" s="2"/>
      <c r="C803" s="2"/>
      <c r="D803" s="2"/>
      <c r="E803" s="2"/>
      <c r="F803" s="2"/>
      <c r="G803" s="19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1"/>
      <c r="B804" s="2"/>
      <c r="C804" s="2"/>
      <c r="D804" s="2"/>
      <c r="E804" s="2"/>
      <c r="F804" s="2"/>
      <c r="G804" s="19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1"/>
      <c r="B805" s="2"/>
      <c r="C805" s="2"/>
      <c r="D805" s="2"/>
      <c r="E805" s="2"/>
      <c r="F805" s="2"/>
      <c r="G805" s="19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1"/>
      <c r="B806" s="2"/>
      <c r="C806" s="2"/>
      <c r="D806" s="2"/>
      <c r="E806" s="2"/>
      <c r="F806" s="2"/>
      <c r="G806" s="19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1"/>
      <c r="B807" s="2"/>
      <c r="C807" s="2"/>
      <c r="D807" s="2"/>
      <c r="E807" s="2"/>
      <c r="F807" s="2"/>
      <c r="G807" s="19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1"/>
      <c r="B808" s="2"/>
      <c r="C808" s="2"/>
      <c r="D808" s="2"/>
      <c r="E808" s="2"/>
      <c r="F808" s="2"/>
      <c r="G808" s="19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1"/>
      <c r="B809" s="2"/>
      <c r="C809" s="2"/>
      <c r="D809" s="2"/>
      <c r="E809" s="2"/>
      <c r="F809" s="2"/>
      <c r="G809" s="19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1"/>
      <c r="B810" s="2"/>
      <c r="C810" s="2"/>
      <c r="D810" s="2"/>
      <c r="E810" s="2"/>
      <c r="F810" s="2"/>
      <c r="G810" s="19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1"/>
      <c r="B811" s="2"/>
      <c r="C811" s="2"/>
      <c r="D811" s="2"/>
      <c r="E811" s="2"/>
      <c r="F811" s="2"/>
      <c r="G811" s="19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1"/>
      <c r="B812" s="2"/>
      <c r="C812" s="2"/>
      <c r="D812" s="2"/>
      <c r="E812" s="2"/>
      <c r="F812" s="2"/>
      <c r="G812" s="19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1"/>
      <c r="B813" s="2"/>
      <c r="C813" s="2"/>
      <c r="D813" s="2"/>
      <c r="E813" s="2"/>
      <c r="F813" s="2"/>
      <c r="G813" s="19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1"/>
      <c r="B814" s="2"/>
      <c r="C814" s="2"/>
      <c r="D814" s="2"/>
      <c r="E814" s="2"/>
      <c r="F814" s="2"/>
      <c r="G814" s="19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1"/>
      <c r="B815" s="2"/>
      <c r="C815" s="2"/>
      <c r="D815" s="2"/>
      <c r="E815" s="2"/>
      <c r="F815" s="2"/>
      <c r="G815" s="19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1"/>
      <c r="B816" s="2"/>
      <c r="C816" s="2"/>
      <c r="D816" s="2"/>
      <c r="E816" s="2"/>
      <c r="F816" s="2"/>
      <c r="G816" s="19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1"/>
      <c r="B817" s="2"/>
      <c r="C817" s="2"/>
      <c r="D817" s="2"/>
      <c r="E817" s="2"/>
      <c r="F817" s="2"/>
      <c r="G817" s="19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1"/>
      <c r="B818" s="2"/>
      <c r="C818" s="2"/>
      <c r="D818" s="2"/>
      <c r="E818" s="2"/>
      <c r="F818" s="2"/>
      <c r="G818" s="19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1"/>
      <c r="B819" s="2"/>
      <c r="C819" s="2"/>
      <c r="D819" s="2"/>
      <c r="E819" s="2"/>
      <c r="F819" s="2"/>
      <c r="G819" s="19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1"/>
      <c r="B820" s="2"/>
      <c r="C820" s="2"/>
      <c r="D820" s="2"/>
      <c r="E820" s="2"/>
      <c r="F820" s="2"/>
      <c r="G820" s="19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1"/>
      <c r="B821" s="2"/>
      <c r="C821" s="2"/>
      <c r="D821" s="2"/>
      <c r="E821" s="2"/>
      <c r="F821" s="2"/>
      <c r="G821" s="19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1"/>
      <c r="B822" s="2"/>
      <c r="C822" s="2"/>
      <c r="D822" s="2"/>
      <c r="E822" s="2"/>
      <c r="F822" s="2"/>
      <c r="G822" s="19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1"/>
      <c r="B823" s="2"/>
      <c r="C823" s="2"/>
      <c r="D823" s="2"/>
      <c r="E823" s="2"/>
      <c r="F823" s="2"/>
      <c r="G823" s="19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1"/>
      <c r="B824" s="2"/>
      <c r="C824" s="2"/>
      <c r="D824" s="2"/>
      <c r="E824" s="2"/>
      <c r="F824" s="2"/>
      <c r="G824" s="19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1"/>
      <c r="B825" s="2"/>
      <c r="C825" s="2"/>
      <c r="D825" s="2"/>
      <c r="E825" s="2"/>
      <c r="F825" s="2"/>
      <c r="G825" s="19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1"/>
      <c r="B826" s="2"/>
      <c r="C826" s="2"/>
      <c r="D826" s="2"/>
      <c r="E826" s="2"/>
      <c r="F826" s="2"/>
      <c r="G826" s="19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1"/>
      <c r="B827" s="2"/>
      <c r="C827" s="2"/>
      <c r="D827" s="2"/>
      <c r="E827" s="2"/>
      <c r="F827" s="2"/>
      <c r="G827" s="19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1"/>
      <c r="B828" s="2"/>
      <c r="C828" s="2"/>
      <c r="D828" s="2"/>
      <c r="E828" s="2"/>
      <c r="F828" s="2"/>
      <c r="G828" s="19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1"/>
      <c r="B829" s="2"/>
      <c r="C829" s="2"/>
      <c r="D829" s="2"/>
      <c r="E829" s="2"/>
      <c r="F829" s="2"/>
      <c r="G829" s="19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1"/>
      <c r="B830" s="2"/>
      <c r="C830" s="2"/>
      <c r="D830" s="2"/>
      <c r="E830" s="2"/>
      <c r="F830" s="2"/>
      <c r="G830" s="19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1"/>
      <c r="B831" s="2"/>
      <c r="C831" s="2"/>
      <c r="D831" s="2"/>
      <c r="E831" s="2"/>
      <c r="F831" s="2"/>
      <c r="G831" s="19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1"/>
      <c r="B832" s="2"/>
      <c r="C832" s="2"/>
      <c r="D832" s="2"/>
      <c r="E832" s="2"/>
      <c r="F832" s="2"/>
      <c r="G832" s="19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1"/>
      <c r="B833" s="2"/>
      <c r="C833" s="2"/>
      <c r="D833" s="2"/>
      <c r="E833" s="2"/>
      <c r="F833" s="2"/>
      <c r="G833" s="19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1"/>
      <c r="B834" s="2"/>
      <c r="C834" s="2"/>
      <c r="D834" s="2"/>
      <c r="E834" s="2"/>
      <c r="F834" s="2"/>
      <c r="G834" s="19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1"/>
      <c r="B835" s="2"/>
      <c r="C835" s="2"/>
      <c r="D835" s="2"/>
      <c r="E835" s="2"/>
      <c r="F835" s="2"/>
      <c r="G835" s="19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1"/>
      <c r="B836" s="2"/>
      <c r="C836" s="2"/>
      <c r="D836" s="2"/>
      <c r="E836" s="2"/>
      <c r="F836" s="2"/>
      <c r="G836" s="19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1"/>
      <c r="B837" s="2"/>
      <c r="C837" s="2"/>
      <c r="D837" s="2"/>
      <c r="E837" s="2"/>
      <c r="F837" s="2"/>
      <c r="G837" s="19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1"/>
      <c r="B838" s="2"/>
      <c r="C838" s="2"/>
      <c r="D838" s="2"/>
      <c r="E838" s="2"/>
      <c r="F838" s="2"/>
      <c r="G838" s="19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1"/>
      <c r="B839" s="2"/>
      <c r="C839" s="2"/>
      <c r="D839" s="2"/>
      <c r="E839" s="2"/>
      <c r="F839" s="2"/>
      <c r="G839" s="19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1"/>
      <c r="B840" s="2"/>
      <c r="C840" s="2"/>
      <c r="D840" s="2"/>
      <c r="E840" s="2"/>
      <c r="F840" s="2"/>
      <c r="G840" s="19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1"/>
      <c r="B841" s="2"/>
      <c r="C841" s="2"/>
      <c r="D841" s="2"/>
      <c r="E841" s="2"/>
      <c r="F841" s="2"/>
      <c r="G841" s="19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1"/>
      <c r="B842" s="2"/>
      <c r="C842" s="2"/>
      <c r="D842" s="2"/>
      <c r="E842" s="2"/>
      <c r="F842" s="2"/>
      <c r="G842" s="19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1"/>
      <c r="B843" s="2"/>
      <c r="C843" s="2"/>
      <c r="D843" s="2"/>
      <c r="E843" s="2"/>
      <c r="F843" s="2"/>
      <c r="G843" s="19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1"/>
      <c r="B844" s="2"/>
      <c r="C844" s="2"/>
      <c r="D844" s="2"/>
      <c r="E844" s="2"/>
      <c r="F844" s="2"/>
      <c r="G844" s="19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1"/>
      <c r="B845" s="2"/>
      <c r="C845" s="2"/>
      <c r="D845" s="2"/>
      <c r="E845" s="2"/>
      <c r="F845" s="2"/>
      <c r="G845" s="19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1"/>
      <c r="B846" s="2"/>
      <c r="C846" s="2"/>
      <c r="D846" s="2"/>
      <c r="E846" s="2"/>
      <c r="F846" s="2"/>
      <c r="G846" s="19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1"/>
      <c r="B847" s="2"/>
      <c r="C847" s="2"/>
      <c r="D847" s="2"/>
      <c r="E847" s="2"/>
      <c r="F847" s="2"/>
      <c r="G847" s="19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1"/>
      <c r="B848" s="2"/>
      <c r="C848" s="2"/>
      <c r="D848" s="2"/>
      <c r="E848" s="2"/>
      <c r="F848" s="2"/>
      <c r="G848" s="19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1"/>
      <c r="B849" s="2"/>
      <c r="C849" s="2"/>
      <c r="D849" s="2"/>
      <c r="E849" s="2"/>
      <c r="F849" s="2"/>
      <c r="G849" s="19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1"/>
      <c r="B850" s="2"/>
      <c r="C850" s="2"/>
      <c r="D850" s="2"/>
      <c r="E850" s="2"/>
      <c r="F850" s="2"/>
      <c r="G850" s="19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1"/>
      <c r="B851" s="2"/>
      <c r="C851" s="2"/>
      <c r="D851" s="2"/>
      <c r="E851" s="2"/>
      <c r="F851" s="2"/>
      <c r="G851" s="19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1"/>
      <c r="B852" s="2"/>
      <c r="C852" s="2"/>
      <c r="D852" s="2"/>
      <c r="E852" s="2"/>
      <c r="F852" s="2"/>
      <c r="G852" s="19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1"/>
      <c r="B853" s="2"/>
      <c r="C853" s="2"/>
      <c r="D853" s="2"/>
      <c r="E853" s="2"/>
      <c r="F853" s="2"/>
      <c r="G853" s="19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1"/>
      <c r="B854" s="2"/>
      <c r="C854" s="2"/>
      <c r="D854" s="2"/>
      <c r="E854" s="2"/>
      <c r="F854" s="2"/>
      <c r="G854" s="19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1"/>
      <c r="B855" s="2"/>
      <c r="C855" s="2"/>
      <c r="D855" s="2"/>
      <c r="E855" s="2"/>
      <c r="F855" s="2"/>
      <c r="G855" s="19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1"/>
      <c r="B856" s="2"/>
      <c r="C856" s="2"/>
      <c r="D856" s="2"/>
      <c r="E856" s="2"/>
      <c r="F856" s="2"/>
      <c r="G856" s="19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1"/>
      <c r="B857" s="2"/>
      <c r="C857" s="2"/>
      <c r="D857" s="2"/>
      <c r="E857" s="2"/>
      <c r="F857" s="2"/>
      <c r="G857" s="19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1"/>
      <c r="B858" s="2"/>
      <c r="C858" s="2"/>
      <c r="D858" s="2"/>
      <c r="E858" s="2"/>
      <c r="F858" s="2"/>
      <c r="G858" s="19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1"/>
      <c r="B859" s="2"/>
      <c r="C859" s="2"/>
      <c r="D859" s="2"/>
      <c r="E859" s="2"/>
      <c r="F859" s="2"/>
      <c r="G859" s="19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1"/>
      <c r="B860" s="2"/>
      <c r="C860" s="2"/>
      <c r="D860" s="2"/>
      <c r="E860" s="2"/>
      <c r="F860" s="2"/>
      <c r="G860" s="19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1"/>
      <c r="B861" s="2"/>
      <c r="C861" s="2"/>
      <c r="D861" s="2"/>
      <c r="E861" s="2"/>
      <c r="F861" s="2"/>
      <c r="G861" s="19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1"/>
      <c r="B862" s="2"/>
      <c r="C862" s="2"/>
      <c r="D862" s="2"/>
      <c r="E862" s="2"/>
      <c r="F862" s="2"/>
      <c r="G862" s="19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1"/>
      <c r="B863" s="2"/>
      <c r="C863" s="2"/>
      <c r="D863" s="2"/>
      <c r="E863" s="2"/>
      <c r="F863" s="2"/>
      <c r="G863" s="19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1"/>
      <c r="B864" s="2"/>
      <c r="C864" s="2"/>
      <c r="D864" s="2"/>
      <c r="E864" s="2"/>
      <c r="F864" s="2"/>
      <c r="G864" s="19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1"/>
      <c r="B865" s="2"/>
      <c r="C865" s="2"/>
      <c r="D865" s="2"/>
      <c r="E865" s="2"/>
      <c r="F865" s="2"/>
      <c r="G865" s="19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1"/>
      <c r="B866" s="2"/>
      <c r="C866" s="2"/>
      <c r="D866" s="2"/>
      <c r="E866" s="2"/>
      <c r="F866" s="2"/>
      <c r="G866" s="19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1"/>
      <c r="B867" s="2"/>
      <c r="C867" s="2"/>
      <c r="D867" s="2"/>
      <c r="E867" s="2"/>
      <c r="F867" s="2"/>
      <c r="G867" s="19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1"/>
      <c r="B868" s="2"/>
      <c r="C868" s="2"/>
      <c r="D868" s="2"/>
      <c r="E868" s="2"/>
      <c r="F868" s="2"/>
      <c r="G868" s="19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1"/>
      <c r="B869" s="2"/>
      <c r="C869" s="2"/>
      <c r="D869" s="2"/>
      <c r="E869" s="2"/>
      <c r="F869" s="2"/>
      <c r="G869" s="19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1"/>
      <c r="B870" s="2"/>
      <c r="C870" s="2"/>
      <c r="D870" s="2"/>
      <c r="E870" s="2"/>
      <c r="F870" s="2"/>
      <c r="G870" s="19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1"/>
      <c r="B871" s="2"/>
      <c r="C871" s="2"/>
      <c r="D871" s="2"/>
      <c r="E871" s="2"/>
      <c r="F871" s="2"/>
      <c r="G871" s="19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1"/>
      <c r="B872" s="2"/>
      <c r="C872" s="2"/>
      <c r="D872" s="2"/>
      <c r="E872" s="2"/>
      <c r="F872" s="2"/>
      <c r="G872" s="19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1"/>
      <c r="B873" s="2"/>
      <c r="C873" s="2"/>
      <c r="D873" s="2"/>
      <c r="E873" s="2"/>
      <c r="F873" s="2"/>
      <c r="G873" s="19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1"/>
      <c r="B874" s="2"/>
      <c r="C874" s="2"/>
      <c r="D874" s="2"/>
      <c r="E874" s="2"/>
      <c r="F874" s="2"/>
      <c r="G874" s="19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1"/>
      <c r="B875" s="2"/>
      <c r="C875" s="2"/>
      <c r="D875" s="2"/>
      <c r="E875" s="2"/>
      <c r="F875" s="2"/>
      <c r="G875" s="19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1"/>
      <c r="B876" s="2"/>
      <c r="C876" s="2"/>
      <c r="D876" s="2"/>
      <c r="E876" s="2"/>
      <c r="F876" s="2"/>
      <c r="G876" s="19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1"/>
      <c r="B877" s="2"/>
      <c r="C877" s="2"/>
      <c r="D877" s="2"/>
      <c r="E877" s="2"/>
      <c r="F877" s="2"/>
      <c r="G877" s="19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1"/>
      <c r="B878" s="2"/>
      <c r="C878" s="2"/>
      <c r="D878" s="2"/>
      <c r="E878" s="2"/>
      <c r="F878" s="2"/>
      <c r="G878" s="19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1"/>
      <c r="B879" s="2"/>
      <c r="C879" s="2"/>
      <c r="D879" s="2"/>
      <c r="E879" s="2"/>
      <c r="F879" s="2"/>
      <c r="G879" s="19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1"/>
      <c r="B880" s="2"/>
      <c r="C880" s="2"/>
      <c r="D880" s="2"/>
      <c r="E880" s="2"/>
      <c r="F880" s="2"/>
      <c r="G880" s="19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1"/>
      <c r="B881" s="2"/>
      <c r="C881" s="2"/>
      <c r="D881" s="2"/>
      <c r="E881" s="2"/>
      <c r="F881" s="2"/>
      <c r="G881" s="19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1"/>
      <c r="B882" s="2"/>
      <c r="C882" s="2"/>
      <c r="D882" s="2"/>
      <c r="E882" s="2"/>
      <c r="F882" s="2"/>
      <c r="G882" s="19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1"/>
      <c r="B883" s="2"/>
      <c r="C883" s="2"/>
      <c r="D883" s="2"/>
      <c r="E883" s="2"/>
      <c r="F883" s="2"/>
      <c r="G883" s="19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1"/>
      <c r="B884" s="2"/>
      <c r="C884" s="2"/>
      <c r="D884" s="2"/>
      <c r="E884" s="2"/>
      <c r="F884" s="2"/>
      <c r="G884" s="19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1"/>
      <c r="B885" s="2"/>
      <c r="C885" s="2"/>
      <c r="D885" s="2"/>
      <c r="E885" s="2"/>
      <c r="F885" s="2"/>
      <c r="G885" s="19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1"/>
      <c r="B886" s="2"/>
      <c r="C886" s="2"/>
      <c r="D886" s="2"/>
      <c r="E886" s="2"/>
      <c r="F886" s="2"/>
      <c r="G886" s="19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1"/>
      <c r="B887" s="2"/>
      <c r="C887" s="2"/>
      <c r="D887" s="2"/>
      <c r="E887" s="2"/>
      <c r="F887" s="2"/>
      <c r="G887" s="19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1"/>
      <c r="B888" s="2"/>
      <c r="C888" s="2"/>
      <c r="D888" s="2"/>
      <c r="E888" s="2"/>
      <c r="F888" s="2"/>
      <c r="G888" s="19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1"/>
      <c r="B889" s="2"/>
      <c r="C889" s="2"/>
      <c r="D889" s="2"/>
      <c r="E889" s="2"/>
      <c r="F889" s="2"/>
      <c r="G889" s="19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1"/>
      <c r="B890" s="2"/>
      <c r="C890" s="2"/>
      <c r="D890" s="2"/>
      <c r="E890" s="2"/>
      <c r="F890" s="2"/>
      <c r="G890" s="19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1"/>
      <c r="B891" s="2"/>
      <c r="C891" s="2"/>
      <c r="D891" s="2"/>
      <c r="E891" s="2"/>
      <c r="F891" s="2"/>
      <c r="G891" s="19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1"/>
      <c r="B892" s="2"/>
      <c r="C892" s="2"/>
      <c r="D892" s="2"/>
      <c r="E892" s="2"/>
      <c r="F892" s="2"/>
      <c r="G892" s="19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1"/>
      <c r="B893" s="2"/>
      <c r="C893" s="2"/>
      <c r="D893" s="2"/>
      <c r="E893" s="2"/>
      <c r="F893" s="2"/>
      <c r="G893" s="19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1"/>
      <c r="B894" s="2"/>
      <c r="C894" s="2"/>
      <c r="D894" s="2"/>
      <c r="E894" s="2"/>
      <c r="F894" s="2"/>
      <c r="G894" s="19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1"/>
      <c r="B895" s="2"/>
      <c r="C895" s="2"/>
      <c r="D895" s="2"/>
      <c r="E895" s="2"/>
      <c r="F895" s="2"/>
      <c r="G895" s="19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1"/>
      <c r="B896" s="2"/>
      <c r="C896" s="2"/>
      <c r="D896" s="2"/>
      <c r="E896" s="2"/>
      <c r="F896" s="2"/>
      <c r="G896" s="19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1"/>
      <c r="B897" s="2"/>
      <c r="C897" s="2"/>
      <c r="D897" s="2"/>
      <c r="E897" s="2"/>
      <c r="F897" s="2"/>
      <c r="G897" s="19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1"/>
      <c r="B898" s="2"/>
      <c r="C898" s="2"/>
      <c r="D898" s="2"/>
      <c r="E898" s="2"/>
      <c r="F898" s="2"/>
      <c r="G898" s="19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1"/>
      <c r="B899" s="2"/>
      <c r="C899" s="2"/>
      <c r="D899" s="2"/>
      <c r="E899" s="2"/>
      <c r="F899" s="2"/>
      <c r="G899" s="19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1"/>
      <c r="B900" s="2"/>
      <c r="C900" s="2"/>
      <c r="D900" s="2"/>
      <c r="E900" s="2"/>
      <c r="F900" s="2"/>
      <c r="G900" s="19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1"/>
      <c r="B901" s="2"/>
      <c r="C901" s="2"/>
      <c r="D901" s="2"/>
      <c r="E901" s="2"/>
      <c r="F901" s="2"/>
      <c r="G901" s="19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1"/>
      <c r="B902" s="2"/>
      <c r="C902" s="2"/>
      <c r="D902" s="2"/>
      <c r="E902" s="2"/>
      <c r="F902" s="2"/>
      <c r="G902" s="19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1"/>
      <c r="B903" s="2"/>
      <c r="C903" s="2"/>
      <c r="D903" s="2"/>
      <c r="E903" s="2"/>
      <c r="F903" s="2"/>
      <c r="G903" s="19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1"/>
      <c r="B904" s="2"/>
      <c r="C904" s="2"/>
      <c r="D904" s="2"/>
      <c r="E904" s="2"/>
      <c r="F904" s="2"/>
      <c r="G904" s="19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1"/>
      <c r="B905" s="2"/>
      <c r="C905" s="2"/>
      <c r="D905" s="2"/>
      <c r="E905" s="2"/>
      <c r="F905" s="2"/>
      <c r="G905" s="19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1"/>
      <c r="B906" s="2"/>
      <c r="C906" s="2"/>
      <c r="D906" s="2"/>
      <c r="E906" s="2"/>
      <c r="F906" s="2"/>
      <c r="G906" s="19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1"/>
      <c r="B907" s="2"/>
      <c r="C907" s="2"/>
      <c r="D907" s="2"/>
      <c r="E907" s="2"/>
      <c r="F907" s="2"/>
      <c r="G907" s="19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1"/>
      <c r="B908" s="2"/>
      <c r="C908" s="2"/>
      <c r="D908" s="2"/>
      <c r="E908" s="2"/>
      <c r="F908" s="2"/>
      <c r="G908" s="19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1"/>
      <c r="B909" s="2"/>
      <c r="C909" s="2"/>
      <c r="D909" s="2"/>
      <c r="E909" s="2"/>
      <c r="F909" s="2"/>
      <c r="G909" s="19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1"/>
      <c r="B910" s="2"/>
      <c r="C910" s="2"/>
      <c r="D910" s="2"/>
      <c r="E910" s="2"/>
      <c r="F910" s="2"/>
      <c r="G910" s="19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1"/>
      <c r="B911" s="2"/>
      <c r="C911" s="2"/>
      <c r="D911" s="2"/>
      <c r="E911" s="2"/>
      <c r="F911" s="2"/>
      <c r="G911" s="19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1"/>
      <c r="B912" s="2"/>
      <c r="C912" s="2"/>
      <c r="D912" s="2"/>
      <c r="E912" s="2"/>
      <c r="F912" s="2"/>
      <c r="G912" s="19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1"/>
      <c r="B913" s="2"/>
      <c r="C913" s="2"/>
      <c r="D913" s="2"/>
      <c r="E913" s="2"/>
      <c r="F913" s="2"/>
      <c r="G913" s="19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1"/>
      <c r="B914" s="2"/>
      <c r="C914" s="2"/>
      <c r="D914" s="2"/>
      <c r="E914" s="2"/>
      <c r="F914" s="2"/>
      <c r="G914" s="19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1"/>
      <c r="B915" s="2"/>
      <c r="C915" s="2"/>
      <c r="D915" s="2"/>
      <c r="E915" s="2"/>
      <c r="F915" s="2"/>
      <c r="G915" s="19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1"/>
      <c r="B916" s="2"/>
      <c r="C916" s="2"/>
      <c r="D916" s="2"/>
      <c r="E916" s="2"/>
      <c r="F916" s="2"/>
      <c r="G916" s="19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1"/>
      <c r="B917" s="2"/>
      <c r="C917" s="2"/>
      <c r="D917" s="2"/>
      <c r="E917" s="2"/>
      <c r="F917" s="2"/>
      <c r="G917" s="19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1"/>
      <c r="B918" s="2"/>
      <c r="C918" s="2"/>
      <c r="D918" s="2"/>
      <c r="E918" s="2"/>
      <c r="F918" s="2"/>
      <c r="G918" s="19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1"/>
      <c r="B919" s="2"/>
      <c r="C919" s="2"/>
      <c r="D919" s="2"/>
      <c r="E919" s="2"/>
      <c r="F919" s="2"/>
      <c r="G919" s="19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1"/>
      <c r="B920" s="2"/>
      <c r="C920" s="2"/>
      <c r="D920" s="2"/>
      <c r="E920" s="2"/>
      <c r="F920" s="2"/>
      <c r="G920" s="19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1"/>
      <c r="B921" s="2"/>
      <c r="C921" s="2"/>
      <c r="D921" s="2"/>
      <c r="E921" s="2"/>
      <c r="F921" s="2"/>
      <c r="G921" s="19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1"/>
      <c r="B922" s="2"/>
      <c r="C922" s="2"/>
      <c r="D922" s="2"/>
      <c r="E922" s="2"/>
      <c r="F922" s="2"/>
      <c r="G922" s="19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1"/>
      <c r="B923" s="2"/>
      <c r="C923" s="2"/>
      <c r="D923" s="2"/>
      <c r="E923" s="2"/>
      <c r="F923" s="2"/>
      <c r="G923" s="19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1"/>
      <c r="B924" s="2"/>
      <c r="C924" s="2"/>
      <c r="D924" s="2"/>
      <c r="E924" s="2"/>
      <c r="F924" s="2"/>
      <c r="G924" s="19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1"/>
      <c r="B925" s="2"/>
      <c r="C925" s="2"/>
      <c r="D925" s="2"/>
      <c r="E925" s="2"/>
      <c r="F925" s="2"/>
      <c r="G925" s="19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1"/>
      <c r="B926" s="2"/>
      <c r="C926" s="2"/>
      <c r="D926" s="2"/>
      <c r="E926" s="2"/>
      <c r="F926" s="2"/>
      <c r="G926" s="19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1"/>
      <c r="B927" s="2"/>
      <c r="C927" s="2"/>
      <c r="D927" s="2"/>
      <c r="E927" s="2"/>
      <c r="F927" s="2"/>
      <c r="G927" s="19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1"/>
      <c r="B928" s="2"/>
      <c r="C928" s="2"/>
      <c r="D928" s="2"/>
      <c r="E928" s="2"/>
      <c r="F928" s="2"/>
      <c r="G928" s="19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1"/>
      <c r="B929" s="2"/>
      <c r="C929" s="2"/>
      <c r="D929" s="2"/>
      <c r="E929" s="2"/>
      <c r="F929" s="2"/>
      <c r="G929" s="19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1"/>
      <c r="B930" s="2"/>
      <c r="C930" s="2"/>
      <c r="D930" s="2"/>
      <c r="E930" s="2"/>
      <c r="F930" s="2"/>
      <c r="G930" s="19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1"/>
      <c r="B931" s="2"/>
      <c r="C931" s="2"/>
      <c r="D931" s="2"/>
      <c r="E931" s="2"/>
      <c r="F931" s="2"/>
      <c r="G931" s="19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1"/>
      <c r="B932" s="2"/>
      <c r="C932" s="2"/>
      <c r="D932" s="2"/>
      <c r="E932" s="2"/>
      <c r="F932" s="2"/>
      <c r="G932" s="19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1"/>
      <c r="B933" s="2"/>
      <c r="C933" s="2"/>
      <c r="D933" s="2"/>
      <c r="E933" s="2"/>
      <c r="F933" s="2"/>
      <c r="G933" s="19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1"/>
      <c r="B934" s="2"/>
      <c r="C934" s="2"/>
      <c r="D934" s="2"/>
      <c r="E934" s="2"/>
      <c r="F934" s="2"/>
      <c r="G934" s="19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1"/>
      <c r="B935" s="2"/>
      <c r="C935" s="2"/>
      <c r="D935" s="2"/>
      <c r="E935" s="2"/>
      <c r="F935" s="2"/>
      <c r="G935" s="19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1"/>
      <c r="B936" s="2"/>
      <c r="C936" s="2"/>
      <c r="D936" s="2"/>
      <c r="E936" s="2"/>
      <c r="F936" s="2"/>
      <c r="G936" s="19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1"/>
      <c r="B937" s="2"/>
      <c r="C937" s="2"/>
      <c r="D937" s="2"/>
      <c r="E937" s="2"/>
      <c r="F937" s="2"/>
      <c r="G937" s="19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1"/>
      <c r="B938" s="2"/>
      <c r="C938" s="2"/>
      <c r="D938" s="2"/>
      <c r="E938" s="2"/>
      <c r="F938" s="2"/>
      <c r="G938" s="19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1"/>
      <c r="B939" s="2"/>
      <c r="C939" s="2"/>
      <c r="D939" s="2"/>
      <c r="E939" s="2"/>
      <c r="F939" s="2"/>
      <c r="G939" s="19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1"/>
      <c r="B940" s="2"/>
      <c r="C940" s="2"/>
      <c r="D940" s="2"/>
      <c r="E940" s="2"/>
      <c r="F940" s="2"/>
      <c r="G940" s="19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1"/>
      <c r="B941" s="2"/>
      <c r="C941" s="2"/>
      <c r="D941" s="2"/>
      <c r="E941" s="2"/>
      <c r="F941" s="2"/>
      <c r="G941" s="19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1"/>
      <c r="B942" s="2"/>
      <c r="C942" s="2"/>
      <c r="D942" s="2"/>
      <c r="E942" s="2"/>
      <c r="F942" s="2"/>
      <c r="G942" s="19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1"/>
      <c r="B943" s="2"/>
      <c r="C943" s="2"/>
      <c r="D943" s="2"/>
      <c r="E943" s="2"/>
      <c r="F943" s="2"/>
      <c r="G943" s="19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1"/>
      <c r="B944" s="2"/>
      <c r="C944" s="2"/>
      <c r="D944" s="2"/>
      <c r="E944" s="2"/>
      <c r="F944" s="2"/>
      <c r="G944" s="19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1"/>
      <c r="B945" s="2"/>
      <c r="C945" s="2"/>
      <c r="D945" s="2"/>
      <c r="E945" s="2"/>
      <c r="F945" s="2"/>
      <c r="G945" s="19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1"/>
      <c r="B946" s="2"/>
      <c r="C946" s="2"/>
      <c r="D946" s="2"/>
      <c r="E946" s="2"/>
      <c r="F946" s="2"/>
      <c r="G946" s="19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1"/>
      <c r="B947" s="2"/>
      <c r="C947" s="2"/>
      <c r="D947" s="2"/>
      <c r="E947" s="2"/>
      <c r="F947" s="2"/>
      <c r="G947" s="19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1"/>
      <c r="B948" s="2"/>
      <c r="C948" s="2"/>
      <c r="D948" s="2"/>
      <c r="E948" s="2"/>
      <c r="F948" s="2"/>
      <c r="G948" s="19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1"/>
      <c r="B949" s="2"/>
      <c r="C949" s="2"/>
      <c r="D949" s="2"/>
      <c r="E949" s="2"/>
      <c r="F949" s="2"/>
      <c r="G949" s="19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1"/>
      <c r="B950" s="2"/>
      <c r="C950" s="2"/>
      <c r="D950" s="2"/>
      <c r="E950" s="2"/>
      <c r="F950" s="2"/>
      <c r="G950" s="19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1"/>
      <c r="B951" s="2"/>
      <c r="C951" s="2"/>
      <c r="D951" s="2"/>
      <c r="E951" s="2"/>
      <c r="F951" s="2"/>
      <c r="G951" s="19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1"/>
      <c r="B952" s="2"/>
      <c r="C952" s="2"/>
      <c r="D952" s="2"/>
      <c r="E952" s="2"/>
      <c r="F952" s="2"/>
      <c r="G952" s="19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1"/>
      <c r="B953" s="2"/>
      <c r="C953" s="2"/>
      <c r="D953" s="2"/>
      <c r="E953" s="2"/>
      <c r="F953" s="2"/>
      <c r="G953" s="19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1"/>
      <c r="B954" s="2"/>
      <c r="C954" s="2"/>
      <c r="D954" s="2"/>
      <c r="E954" s="2"/>
      <c r="F954" s="2"/>
      <c r="G954" s="19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1"/>
      <c r="B955" s="2"/>
      <c r="C955" s="2"/>
      <c r="D955" s="2"/>
      <c r="E955" s="2"/>
      <c r="F955" s="2"/>
      <c r="G955" s="19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1"/>
      <c r="B956" s="2"/>
      <c r="C956" s="2"/>
      <c r="D956" s="2"/>
      <c r="E956" s="2"/>
      <c r="F956" s="2"/>
      <c r="G956" s="19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1"/>
      <c r="B957" s="2"/>
      <c r="C957" s="2"/>
      <c r="D957" s="2"/>
      <c r="E957" s="2"/>
      <c r="F957" s="2"/>
      <c r="G957" s="19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1"/>
      <c r="B958" s="2"/>
      <c r="C958" s="2"/>
      <c r="D958" s="2"/>
      <c r="E958" s="2"/>
      <c r="F958" s="2"/>
      <c r="G958" s="19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1"/>
      <c r="B959" s="2"/>
      <c r="C959" s="2"/>
      <c r="D959" s="2"/>
      <c r="E959" s="2"/>
      <c r="F959" s="2"/>
      <c r="G959" s="19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1"/>
      <c r="B960" s="2"/>
      <c r="C960" s="2"/>
      <c r="D960" s="2"/>
      <c r="E960" s="2"/>
      <c r="F960" s="2"/>
      <c r="G960" s="19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1"/>
      <c r="B961" s="2"/>
      <c r="C961" s="2"/>
      <c r="D961" s="2"/>
      <c r="E961" s="2"/>
      <c r="F961" s="2"/>
      <c r="G961" s="19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1"/>
      <c r="B962" s="2"/>
      <c r="C962" s="2"/>
      <c r="D962" s="2"/>
      <c r="E962" s="2"/>
      <c r="F962" s="2"/>
      <c r="G962" s="19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1"/>
      <c r="B963" s="2"/>
      <c r="C963" s="2"/>
      <c r="D963" s="2"/>
      <c r="E963" s="2"/>
      <c r="F963" s="2"/>
      <c r="G963" s="19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1"/>
      <c r="B964" s="2"/>
      <c r="C964" s="2"/>
      <c r="D964" s="2"/>
      <c r="E964" s="2"/>
      <c r="F964" s="2"/>
      <c r="G964" s="19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1"/>
      <c r="B965" s="2"/>
      <c r="C965" s="2"/>
      <c r="D965" s="2"/>
      <c r="E965" s="2"/>
      <c r="F965" s="2"/>
      <c r="G965" s="19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1"/>
      <c r="B966" s="2"/>
      <c r="C966" s="2"/>
      <c r="D966" s="2"/>
      <c r="E966" s="2"/>
      <c r="F966" s="2"/>
      <c r="G966" s="19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1"/>
      <c r="B967" s="2"/>
      <c r="C967" s="2"/>
      <c r="D967" s="2"/>
      <c r="E967" s="2"/>
      <c r="F967" s="2"/>
      <c r="G967" s="19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1"/>
      <c r="B968" s="2"/>
      <c r="C968" s="2"/>
      <c r="D968" s="2"/>
      <c r="E968" s="2"/>
      <c r="F968" s="2"/>
      <c r="G968" s="19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1"/>
      <c r="B969" s="2"/>
      <c r="C969" s="2"/>
      <c r="D969" s="2"/>
      <c r="E969" s="2"/>
      <c r="F969" s="2"/>
      <c r="G969" s="19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1"/>
      <c r="B970" s="2"/>
      <c r="C970" s="2"/>
      <c r="D970" s="2"/>
      <c r="E970" s="2"/>
      <c r="F970" s="2"/>
      <c r="G970" s="19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1"/>
      <c r="B971" s="2"/>
      <c r="C971" s="2"/>
      <c r="D971" s="2"/>
      <c r="E971" s="2"/>
      <c r="F971" s="2"/>
      <c r="G971" s="19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1"/>
      <c r="B972" s="2"/>
      <c r="C972" s="2"/>
      <c r="D972" s="2"/>
      <c r="E972" s="2"/>
      <c r="F972" s="2"/>
      <c r="G972" s="19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1"/>
      <c r="B973" s="2"/>
      <c r="C973" s="2"/>
      <c r="D973" s="2"/>
      <c r="E973" s="2"/>
      <c r="F973" s="2"/>
      <c r="G973" s="19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1"/>
      <c r="B974" s="2"/>
      <c r="C974" s="2"/>
      <c r="D974" s="2"/>
      <c r="E974" s="2"/>
      <c r="F974" s="2"/>
      <c r="G974" s="19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1"/>
      <c r="B975" s="2"/>
      <c r="C975" s="2"/>
      <c r="D975" s="2"/>
      <c r="E975" s="2"/>
      <c r="F975" s="2"/>
      <c r="G975" s="19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1"/>
      <c r="B976" s="2"/>
      <c r="C976" s="2"/>
      <c r="D976" s="2"/>
      <c r="E976" s="2"/>
      <c r="F976" s="2"/>
      <c r="G976" s="19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1"/>
      <c r="B977" s="2"/>
      <c r="C977" s="2"/>
      <c r="D977" s="2"/>
      <c r="E977" s="2"/>
      <c r="F977" s="2"/>
      <c r="G977" s="19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1"/>
      <c r="B978" s="2"/>
      <c r="C978" s="2"/>
      <c r="D978" s="2"/>
      <c r="E978" s="2"/>
      <c r="F978" s="2"/>
      <c r="G978" s="19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1"/>
      <c r="B979" s="2"/>
      <c r="C979" s="2"/>
      <c r="D979" s="2"/>
      <c r="E979" s="2"/>
      <c r="F979" s="2"/>
      <c r="G979" s="19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1"/>
      <c r="B980" s="2"/>
      <c r="C980" s="2"/>
      <c r="D980" s="2"/>
      <c r="E980" s="2"/>
      <c r="F980" s="2"/>
      <c r="G980" s="19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1"/>
      <c r="B981" s="2"/>
      <c r="C981" s="2"/>
      <c r="D981" s="2"/>
      <c r="E981" s="2"/>
      <c r="F981" s="2"/>
      <c r="G981" s="19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1"/>
      <c r="B982" s="2"/>
      <c r="C982" s="2"/>
      <c r="D982" s="2"/>
      <c r="E982" s="2"/>
      <c r="F982" s="2"/>
      <c r="G982" s="19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1"/>
      <c r="B983" s="2"/>
      <c r="C983" s="2"/>
      <c r="D983" s="2"/>
      <c r="E983" s="2"/>
      <c r="F983" s="2"/>
      <c r="G983" s="19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1"/>
      <c r="B984" s="2"/>
      <c r="C984" s="2"/>
      <c r="D984" s="2"/>
      <c r="E984" s="2"/>
      <c r="F984" s="2"/>
      <c r="G984" s="19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1"/>
      <c r="B985" s="2"/>
      <c r="C985" s="2"/>
      <c r="D985" s="2"/>
      <c r="E985" s="2"/>
      <c r="F985" s="2"/>
      <c r="G985" s="19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1"/>
      <c r="B986" s="2"/>
      <c r="C986" s="2"/>
      <c r="D986" s="2"/>
      <c r="E986" s="2"/>
      <c r="F986" s="2"/>
      <c r="G986" s="19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1"/>
      <c r="B987" s="2"/>
      <c r="C987" s="2"/>
      <c r="D987" s="2"/>
      <c r="E987" s="2"/>
      <c r="F987" s="2"/>
      <c r="G987" s="19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1"/>
      <c r="B988" s="2"/>
      <c r="C988" s="2"/>
      <c r="D988" s="2"/>
      <c r="E988" s="2"/>
      <c r="F988" s="2"/>
      <c r="G988" s="19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1"/>
      <c r="B989" s="2"/>
      <c r="C989" s="2"/>
      <c r="D989" s="2"/>
      <c r="E989" s="2"/>
      <c r="F989" s="2"/>
      <c r="G989" s="19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1"/>
      <c r="B990" s="2"/>
      <c r="C990" s="2"/>
      <c r="D990" s="2"/>
      <c r="E990" s="2"/>
      <c r="F990" s="2"/>
      <c r="G990" s="19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1"/>
      <c r="B991" s="2"/>
      <c r="C991" s="2"/>
      <c r="D991" s="2"/>
      <c r="E991" s="2"/>
      <c r="F991" s="2"/>
      <c r="G991" s="19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1"/>
      <c r="B992" s="2"/>
      <c r="C992" s="2"/>
      <c r="D992" s="2"/>
      <c r="E992" s="2"/>
      <c r="F992" s="2"/>
      <c r="G992" s="19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1"/>
      <c r="B993" s="2"/>
      <c r="C993" s="2"/>
      <c r="D993" s="2"/>
      <c r="E993" s="2"/>
      <c r="F993" s="2"/>
      <c r="G993" s="19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1"/>
      <c r="B994" s="2"/>
      <c r="C994" s="2"/>
      <c r="D994" s="2"/>
      <c r="E994" s="2"/>
      <c r="F994" s="2"/>
      <c r="G994" s="19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1"/>
      <c r="B995" s="2"/>
      <c r="C995" s="2"/>
      <c r="D995" s="2"/>
      <c r="E995" s="2"/>
      <c r="F995" s="2"/>
      <c r="G995" s="19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1"/>
      <c r="B996" s="2"/>
      <c r="C996" s="2"/>
      <c r="D996" s="2"/>
      <c r="E996" s="2"/>
      <c r="F996" s="2"/>
      <c r="G996" s="19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1"/>
      <c r="B997" s="2"/>
      <c r="C997" s="2"/>
      <c r="D997" s="2"/>
      <c r="E997" s="2"/>
      <c r="F997" s="2"/>
      <c r="G997" s="19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1"/>
      <c r="B998" s="2"/>
      <c r="C998" s="2"/>
      <c r="D998" s="2"/>
      <c r="E998" s="2"/>
      <c r="F998" s="2"/>
      <c r="G998" s="19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1"/>
      <c r="B999" s="2"/>
      <c r="C999" s="2"/>
      <c r="D999" s="2"/>
      <c r="E999" s="2"/>
      <c r="F999" s="2"/>
      <c r="G999" s="19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9">
    <mergeCell ref="B36:B37"/>
    <mergeCell ref="H36:H37"/>
    <mergeCell ref="H41:H42"/>
    <mergeCell ref="A3:K3"/>
    <mergeCell ref="A4:K4"/>
    <mergeCell ref="A5:K5"/>
    <mergeCell ref="A6:K6"/>
    <mergeCell ref="H27:H28"/>
    <mergeCell ref="B30:B31"/>
  </mergeCells>
  <printOptions horizontalCentered="1" verticalCentered="1"/>
  <pageMargins left="0" right="0" top="0.35433070866141736" bottom="0.55118110236220474" header="0" footer="0"/>
  <pageSetup scale="65" orientation="landscape" r:id="rId1"/>
  <headerFooter>
    <oddHeader>&amp;L&amp;G</oddHeader>
    <oddFooter>&amp;C&amp;G&amp;R&amp;G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35"/>
  <sheetViews>
    <sheetView showGridLines="0" view="pageBreakPreview" zoomScale="89" zoomScaleNormal="60" zoomScaleSheetLayoutView="89" zoomScalePageLayoutView="70" workbookViewId="0">
      <selection activeCell="B1" sqref="A1:K116"/>
    </sheetView>
  </sheetViews>
  <sheetFormatPr baseColWidth="10" defaultColWidth="14.42578125" defaultRowHeight="15" customHeight="1" x14ac:dyDescent="0.2"/>
  <cols>
    <col min="1" max="1" width="9.28515625" style="15" customWidth="1"/>
    <col min="2" max="2" width="47.42578125" style="15" customWidth="1"/>
    <col min="3" max="3" width="30.140625" style="15" customWidth="1"/>
    <col min="4" max="4" width="4.28515625" style="15" customWidth="1"/>
    <col min="5" max="5" width="26.28515625" style="71" customWidth="1"/>
    <col min="6" max="6" width="4.28515625" style="15" customWidth="1"/>
    <col min="7" max="7" width="12.7109375" style="15" customWidth="1"/>
    <col min="8" max="8" width="46.5703125" style="15" customWidth="1"/>
    <col min="9" max="9" width="23.5703125" style="15" customWidth="1"/>
    <col min="10" max="10" width="4.28515625" style="15" customWidth="1"/>
    <col min="11" max="11" width="24.42578125" style="58" customWidth="1"/>
    <col min="12" max="13" width="22" style="15" bestFit="1" customWidth="1"/>
    <col min="14" max="14" width="17.42578125" style="15" bestFit="1" customWidth="1"/>
    <col min="15" max="23" width="10.7109375" style="15" customWidth="1"/>
    <col min="24" max="16384" width="14.42578125" style="15"/>
  </cols>
  <sheetData>
    <row r="1" spans="1:26" ht="15.75" customHeight="1" x14ac:dyDescent="0.2">
      <c r="A1" s="218"/>
      <c r="B1" s="209"/>
      <c r="C1" s="209"/>
      <c r="D1" s="209"/>
      <c r="E1" s="69"/>
      <c r="F1" s="209"/>
      <c r="G1" s="224"/>
      <c r="H1" s="209"/>
      <c r="I1" s="210"/>
      <c r="J1" s="209"/>
      <c r="K1" s="70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">
      <c r="A2" s="214"/>
      <c r="B2" s="209"/>
      <c r="C2" s="209"/>
      <c r="D2" s="209"/>
      <c r="E2" s="69"/>
      <c r="F2" s="209"/>
      <c r="G2" s="224"/>
      <c r="H2" s="209"/>
      <c r="I2" s="210"/>
      <c r="J2" s="209"/>
      <c r="K2" s="70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">
      <c r="A3" s="201" t="s">
        <v>28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"/>
      <c r="Y3" s="2"/>
      <c r="Z3" s="2"/>
    </row>
    <row r="4" spans="1:26" ht="15.75" customHeight="1" x14ac:dyDescent="0.2">
      <c r="A4" s="201" t="s">
        <v>29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2"/>
      <c r="Y4" s="2"/>
      <c r="Z4" s="2"/>
    </row>
    <row r="5" spans="1:26" ht="15.75" customHeight="1" x14ac:dyDescent="0.2">
      <c r="A5" s="201" t="s">
        <v>1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2"/>
      <c r="Y5" s="2"/>
      <c r="Z5" s="2"/>
    </row>
    <row r="6" spans="1:26" ht="15.75" customHeight="1" x14ac:dyDescent="0.2">
      <c r="A6" s="201" t="s">
        <v>1227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2"/>
      <c r="Y6" s="2"/>
      <c r="Z6" s="2"/>
    </row>
    <row r="7" spans="1:26" ht="15.75" customHeight="1" x14ac:dyDescent="0.2">
      <c r="A7" s="206"/>
      <c r="B7" s="221"/>
      <c r="C7" s="221"/>
      <c r="D7" s="221"/>
      <c r="F7" s="221"/>
      <c r="G7" s="221"/>
      <c r="H7" s="221"/>
      <c r="I7" s="221"/>
      <c r="J7" s="221"/>
      <c r="K7" s="70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2"/>
      <c r="Y7" s="2"/>
      <c r="Z7" s="2"/>
    </row>
    <row r="8" spans="1:26" ht="15.75" customHeight="1" x14ac:dyDescent="0.2">
      <c r="A8" s="214"/>
      <c r="B8" s="209"/>
      <c r="C8" s="209"/>
      <c r="D8" s="209"/>
      <c r="E8" s="69"/>
      <c r="F8" s="209"/>
      <c r="G8" s="224"/>
      <c r="H8" s="209"/>
      <c r="I8" s="210"/>
      <c r="J8" s="209"/>
      <c r="K8" s="70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2"/>
      <c r="Y8" s="2"/>
      <c r="Z8" s="2"/>
    </row>
    <row r="9" spans="1:26" ht="15.75" customHeight="1" x14ac:dyDescent="0.2">
      <c r="A9" s="209"/>
      <c r="B9" s="209"/>
      <c r="C9" s="206" t="s">
        <v>2</v>
      </c>
      <c r="D9" s="206"/>
      <c r="E9" s="72" t="s">
        <v>2</v>
      </c>
      <c r="F9" s="209"/>
      <c r="G9" s="224"/>
      <c r="H9" s="209"/>
      <c r="I9" s="206" t="s">
        <v>2</v>
      </c>
      <c r="J9" s="206"/>
      <c r="K9" s="72" t="s">
        <v>2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">
      <c r="A10" s="223"/>
      <c r="B10" s="223" t="s">
        <v>3</v>
      </c>
      <c r="C10" s="207">
        <v>2023</v>
      </c>
      <c r="D10" s="207"/>
      <c r="E10" s="207">
        <v>2022</v>
      </c>
      <c r="F10" s="209"/>
      <c r="G10" s="224"/>
      <c r="H10" s="209" t="s">
        <v>3</v>
      </c>
      <c r="I10" s="207">
        <v>2023</v>
      </c>
      <c r="J10" s="207"/>
      <c r="K10" s="207">
        <v>2022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">
      <c r="A11" s="223"/>
      <c r="B11" s="223"/>
      <c r="C11" s="207"/>
      <c r="D11" s="207"/>
      <c r="E11" s="207"/>
      <c r="F11" s="209"/>
      <c r="G11" s="224"/>
      <c r="H11" s="209"/>
      <c r="I11" s="207"/>
      <c r="J11" s="207"/>
      <c r="K11" s="20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5">
      <c r="A12" s="220" t="s">
        <v>4</v>
      </c>
      <c r="B12" s="225" t="s">
        <v>5</v>
      </c>
      <c r="C12" s="205"/>
      <c r="D12" s="205"/>
      <c r="E12" s="73"/>
      <c r="F12" s="205"/>
      <c r="G12" s="226" t="s">
        <v>4</v>
      </c>
      <c r="H12" s="206" t="s">
        <v>6</v>
      </c>
      <c r="I12" s="208"/>
      <c r="J12" s="205"/>
      <c r="K12" s="74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customHeight="1" x14ac:dyDescent="0.25">
      <c r="A13" s="220"/>
      <c r="B13" s="225"/>
      <c r="C13" s="205"/>
      <c r="D13" s="205"/>
      <c r="E13" s="73"/>
      <c r="F13" s="205"/>
      <c r="G13" s="226"/>
      <c r="H13" s="206"/>
      <c r="I13" s="208"/>
      <c r="J13" s="205"/>
      <c r="K13" s="74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x14ac:dyDescent="0.25">
      <c r="A14" s="220"/>
      <c r="B14" s="220" t="s">
        <v>30</v>
      </c>
      <c r="C14" s="75">
        <v>2289623700.0900002</v>
      </c>
      <c r="D14" s="128"/>
      <c r="E14" s="75">
        <v>1912870709.1300001</v>
      </c>
      <c r="F14" s="205"/>
      <c r="G14" s="226"/>
      <c r="H14" s="219" t="s">
        <v>30</v>
      </c>
      <c r="I14" s="128">
        <v>559647929.43000007</v>
      </c>
      <c r="J14" s="212"/>
      <c r="K14" s="128">
        <v>1580152560.6199999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.75" x14ac:dyDescent="0.2">
      <c r="A15" s="223"/>
      <c r="B15" s="223"/>
      <c r="C15" s="76"/>
      <c r="D15" s="110"/>
      <c r="E15" s="76"/>
      <c r="F15" s="209"/>
      <c r="G15" s="226"/>
      <c r="H15" s="219"/>
      <c r="I15" s="128"/>
      <c r="J15" s="128"/>
      <c r="K15" s="7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x14ac:dyDescent="0.25">
      <c r="A16" s="220">
        <v>11</v>
      </c>
      <c r="B16" s="220" t="s">
        <v>7</v>
      </c>
      <c r="C16" s="75">
        <v>110067447.47</v>
      </c>
      <c r="D16" s="128"/>
      <c r="E16" s="75">
        <v>134136192.56999999</v>
      </c>
      <c r="F16" s="209"/>
      <c r="G16" s="226">
        <v>24</v>
      </c>
      <c r="H16" s="205" t="s">
        <v>8</v>
      </c>
      <c r="I16" s="128">
        <v>78532673.520000011</v>
      </c>
      <c r="J16" s="128"/>
      <c r="K16" s="128">
        <v>615239420.71000004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9.25" customHeight="1" x14ac:dyDescent="0.2">
      <c r="A17" s="223">
        <v>1105</v>
      </c>
      <c r="B17" s="223" t="s">
        <v>31</v>
      </c>
      <c r="C17" s="110">
        <v>624000</v>
      </c>
      <c r="D17" s="110"/>
      <c r="E17" s="110">
        <v>815000</v>
      </c>
      <c r="F17" s="209"/>
      <c r="G17" s="224">
        <v>2401</v>
      </c>
      <c r="H17" s="227" t="s">
        <v>32</v>
      </c>
      <c r="I17" s="110">
        <v>0</v>
      </c>
      <c r="J17" s="110"/>
      <c r="K17" s="110">
        <v>2704476.17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2">
      <c r="A18" s="223">
        <v>1110</v>
      </c>
      <c r="B18" s="223" t="s">
        <v>33</v>
      </c>
      <c r="C18" s="110">
        <v>109443447.47</v>
      </c>
      <c r="D18" s="110"/>
      <c r="E18" s="110">
        <v>133321192.56999999</v>
      </c>
      <c r="F18" s="228"/>
      <c r="G18" s="224">
        <v>2402</v>
      </c>
      <c r="H18" s="227" t="s">
        <v>34</v>
      </c>
      <c r="I18" s="110">
        <v>0</v>
      </c>
      <c r="J18" s="110"/>
      <c r="K18" s="110">
        <v>0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2">
      <c r="A19" s="223"/>
      <c r="B19" s="223"/>
      <c r="C19" s="76"/>
      <c r="D19" s="110"/>
      <c r="E19" s="76"/>
      <c r="F19" s="228"/>
      <c r="G19" s="224">
        <v>2407</v>
      </c>
      <c r="H19" s="229" t="s">
        <v>35</v>
      </c>
      <c r="I19" s="110">
        <v>33614311.25</v>
      </c>
      <c r="J19" s="110"/>
      <c r="K19" s="110">
        <v>528740536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x14ac:dyDescent="0.2">
      <c r="A20" s="207"/>
      <c r="B20" s="207"/>
      <c r="C20" s="207"/>
      <c r="D20" s="110"/>
      <c r="E20" s="110"/>
      <c r="F20" s="209"/>
      <c r="G20" s="224">
        <v>2424</v>
      </c>
      <c r="H20" s="209" t="s">
        <v>36</v>
      </c>
      <c r="I20" s="110">
        <v>11788145</v>
      </c>
      <c r="J20" s="110"/>
      <c r="K20" s="110">
        <v>86819861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 x14ac:dyDescent="0.2">
      <c r="A21" s="207"/>
      <c r="B21" s="207"/>
      <c r="C21" s="207"/>
      <c r="D21" s="110"/>
      <c r="E21" s="110"/>
      <c r="F21" s="209"/>
      <c r="G21" s="224">
        <v>2436</v>
      </c>
      <c r="H21" s="209" t="s">
        <v>37</v>
      </c>
      <c r="I21" s="110">
        <v>12355178</v>
      </c>
      <c r="J21" s="110"/>
      <c r="K21" s="110">
        <v>12582229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 x14ac:dyDescent="0.25">
      <c r="A22" s="220">
        <v>13</v>
      </c>
      <c r="B22" s="220" t="s">
        <v>9</v>
      </c>
      <c r="C22" s="75">
        <v>97814480.390000001</v>
      </c>
      <c r="D22" s="110"/>
      <c r="E22" s="75">
        <v>692513835</v>
      </c>
      <c r="F22" s="209"/>
      <c r="G22" s="224">
        <v>2445</v>
      </c>
      <c r="H22" s="209" t="s">
        <v>38</v>
      </c>
      <c r="I22" s="110">
        <v>18687798.149999999</v>
      </c>
      <c r="J22" s="110"/>
      <c r="K22" s="110">
        <v>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x14ac:dyDescent="0.2">
      <c r="A23" s="223">
        <v>1311</v>
      </c>
      <c r="B23" s="223" t="s">
        <v>39</v>
      </c>
      <c r="C23" s="110">
        <v>0</v>
      </c>
      <c r="D23" s="128"/>
      <c r="E23" s="75">
        <v>0</v>
      </c>
      <c r="F23" s="209"/>
      <c r="G23" s="224">
        <v>2490</v>
      </c>
      <c r="H23" s="209" t="s">
        <v>40</v>
      </c>
      <c r="I23" s="110">
        <v>2087241.12</v>
      </c>
      <c r="J23" s="110"/>
      <c r="K23" s="110">
        <v>-15607681.460000001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23">
        <v>1316</v>
      </c>
      <c r="B24" s="223" t="s">
        <v>41</v>
      </c>
      <c r="C24" s="110">
        <v>7624410.3899999997</v>
      </c>
      <c r="D24" s="110"/>
      <c r="E24" s="110">
        <v>602165048</v>
      </c>
      <c r="F24" s="209"/>
      <c r="G24" s="224"/>
      <c r="H24" s="209"/>
      <c r="I24" s="110"/>
      <c r="J24" s="110"/>
      <c r="K24" s="110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23">
        <v>1384</v>
      </c>
      <c r="B25" s="223" t="s">
        <v>42</v>
      </c>
      <c r="C25" s="110">
        <v>90190070</v>
      </c>
      <c r="D25" s="110"/>
      <c r="E25" s="110">
        <v>90348787</v>
      </c>
      <c r="F25" s="209"/>
      <c r="G25" s="224"/>
      <c r="H25" s="209"/>
      <c r="I25" s="128"/>
      <c r="J25" s="110"/>
      <c r="K25" s="128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23">
        <v>1390</v>
      </c>
      <c r="B26" s="223" t="s">
        <v>43</v>
      </c>
      <c r="C26" s="110"/>
      <c r="D26" s="110"/>
      <c r="E26" s="110"/>
      <c r="F26" s="209"/>
      <c r="G26" s="226">
        <v>25</v>
      </c>
      <c r="H26" s="205" t="s">
        <v>44</v>
      </c>
      <c r="I26" s="128">
        <v>481115255.91000003</v>
      </c>
      <c r="J26" s="128"/>
      <c r="K26" s="128">
        <v>964913139.90999997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23"/>
      <c r="B27" s="223"/>
      <c r="C27" s="110"/>
      <c r="D27" s="110"/>
      <c r="E27" s="110"/>
      <c r="F27" s="209"/>
      <c r="G27" s="224">
        <v>2511</v>
      </c>
      <c r="H27" s="209" t="s">
        <v>45</v>
      </c>
      <c r="I27" s="110">
        <v>481115255.91000003</v>
      </c>
      <c r="J27" s="110"/>
      <c r="K27" s="110">
        <v>964913139.90999997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" customHeight="1" x14ac:dyDescent="0.2">
      <c r="A28" s="209"/>
      <c r="B28" s="209"/>
      <c r="C28" s="76"/>
      <c r="D28" s="110"/>
      <c r="E28" s="110"/>
      <c r="F28" s="209"/>
      <c r="G28" s="226"/>
      <c r="H28" s="205"/>
      <c r="I28" s="110"/>
      <c r="J28" s="110"/>
      <c r="K28" s="110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20">
        <v>15</v>
      </c>
      <c r="B29" s="220" t="s">
        <v>10</v>
      </c>
      <c r="C29" s="75">
        <v>400325353.50999999</v>
      </c>
      <c r="D29" s="110"/>
      <c r="E29" s="128">
        <v>636329914.87</v>
      </c>
      <c r="F29" s="209"/>
      <c r="G29" s="226"/>
      <c r="H29" s="205" t="s">
        <v>12</v>
      </c>
      <c r="I29" s="128">
        <v>145824085</v>
      </c>
      <c r="J29" s="128"/>
      <c r="K29" s="79">
        <v>-494605556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23">
        <v>1505</v>
      </c>
      <c r="B30" s="223" t="s">
        <v>46</v>
      </c>
      <c r="C30" s="110">
        <v>303425981.26999998</v>
      </c>
      <c r="D30" s="110"/>
      <c r="E30" s="76">
        <v>467073938.18000001</v>
      </c>
      <c r="F30" s="209"/>
      <c r="G30" s="221"/>
      <c r="H30" s="221"/>
      <c r="I30" s="128"/>
      <c r="J30" s="128"/>
      <c r="K30" s="128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23">
        <v>1510</v>
      </c>
      <c r="B31" s="223" t="s">
        <v>47</v>
      </c>
      <c r="C31" s="110">
        <v>27096952.239999998</v>
      </c>
      <c r="D31" s="110"/>
      <c r="E31" s="76">
        <v>122144618.67</v>
      </c>
      <c r="F31" s="209"/>
      <c r="G31" s="226">
        <v>27</v>
      </c>
      <c r="H31" s="205" t="s">
        <v>50</v>
      </c>
      <c r="I31" s="128">
        <v>145824085</v>
      </c>
      <c r="J31" s="128"/>
      <c r="K31" s="128">
        <v>85394444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23">
        <v>1514</v>
      </c>
      <c r="B32" s="223" t="s">
        <v>48</v>
      </c>
      <c r="C32" s="110">
        <v>16716119.49</v>
      </c>
      <c r="D32" s="110"/>
      <c r="E32" s="110">
        <v>16716119.49</v>
      </c>
      <c r="F32" s="209"/>
      <c r="G32" s="224">
        <v>2701</v>
      </c>
      <c r="H32" s="209" t="s">
        <v>14</v>
      </c>
      <c r="I32" s="110">
        <v>145824085</v>
      </c>
      <c r="J32" s="212"/>
      <c r="K32" s="110">
        <v>85394444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23">
        <v>1520</v>
      </c>
      <c r="B33" s="223" t="s">
        <v>49</v>
      </c>
      <c r="C33" s="110">
        <v>53086300.509999998</v>
      </c>
      <c r="D33" s="110"/>
      <c r="E33" s="110">
        <v>30395238.530000001</v>
      </c>
      <c r="F33" s="209"/>
      <c r="G33" s="221"/>
      <c r="H33" s="221"/>
      <c r="I33" s="221"/>
      <c r="J33" s="221"/>
      <c r="K33" s="110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2">
      <c r="A34" s="223"/>
      <c r="B34" s="223"/>
      <c r="C34" s="76"/>
      <c r="D34" s="110"/>
      <c r="E34" s="110"/>
      <c r="F34" s="209"/>
      <c r="G34" s="226">
        <v>29</v>
      </c>
      <c r="H34" s="230" t="s">
        <v>1117</v>
      </c>
      <c r="I34" s="128">
        <v>0</v>
      </c>
      <c r="J34" s="128"/>
      <c r="K34" s="128">
        <v>-580000000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x14ac:dyDescent="0.25">
      <c r="A35" s="220">
        <v>19</v>
      </c>
      <c r="B35" s="220" t="s">
        <v>11</v>
      </c>
      <c r="C35" s="75">
        <v>1681416418.72</v>
      </c>
      <c r="D35" s="231"/>
      <c r="E35" s="96">
        <v>449890766.69</v>
      </c>
      <c r="F35" s="209"/>
      <c r="G35" s="224">
        <v>2902</v>
      </c>
      <c r="H35" s="209" t="s">
        <v>1234</v>
      </c>
      <c r="I35" s="110">
        <v>0</v>
      </c>
      <c r="J35" s="212"/>
      <c r="K35" s="110">
        <v>-580000000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x14ac:dyDescent="0.2">
      <c r="A36" s="223">
        <v>1905</v>
      </c>
      <c r="B36" s="223" t="s">
        <v>51</v>
      </c>
      <c r="C36" s="110">
        <v>0</v>
      </c>
      <c r="D36" s="128"/>
      <c r="E36" s="76">
        <v>9292247</v>
      </c>
      <c r="F36" s="209"/>
      <c r="G36" s="221"/>
      <c r="H36" s="221"/>
      <c r="I36" s="221"/>
      <c r="J36" s="221"/>
      <c r="K36" s="110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x14ac:dyDescent="0.2">
      <c r="A37" s="223">
        <v>1906</v>
      </c>
      <c r="B37" s="223" t="s">
        <v>52</v>
      </c>
      <c r="C37" s="110">
        <v>4807614</v>
      </c>
      <c r="D37" s="110"/>
      <c r="E37" s="76">
        <v>8808026</v>
      </c>
      <c r="F37" s="209"/>
      <c r="G37" s="226"/>
      <c r="H37" s="209"/>
      <c r="I37" s="128"/>
      <c r="J37" s="128"/>
      <c r="K37" s="128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x14ac:dyDescent="0.2">
      <c r="A38" s="223">
        <v>1908</v>
      </c>
      <c r="B38" s="223" t="s">
        <v>53</v>
      </c>
      <c r="C38" s="110">
        <v>1676608804.72</v>
      </c>
      <c r="D38" s="110"/>
      <c r="E38" s="76">
        <v>431790493.69</v>
      </c>
      <c r="F38" s="209"/>
      <c r="G38" s="224"/>
      <c r="H38" s="206" t="s">
        <v>15</v>
      </c>
      <c r="I38" s="232">
        <v>705472014.43000007</v>
      </c>
      <c r="J38" s="110"/>
      <c r="K38" s="232">
        <v>1085547004.6199999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x14ac:dyDescent="0.2">
      <c r="A39" s="221"/>
      <c r="B39" s="221"/>
      <c r="C39" s="80"/>
      <c r="D39" s="110"/>
      <c r="E39" s="110"/>
      <c r="F39" s="209"/>
      <c r="G39" s="224"/>
      <c r="H39" s="206"/>
      <c r="I39" s="128"/>
      <c r="J39" s="128"/>
      <c r="K39" s="79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x14ac:dyDescent="0.25">
      <c r="A40" s="223"/>
      <c r="B40" s="220" t="s">
        <v>12</v>
      </c>
      <c r="C40" s="75">
        <v>10856492520.92</v>
      </c>
      <c r="D40" s="110"/>
      <c r="E40" s="97">
        <v>8531000620.6000004</v>
      </c>
      <c r="F40" s="209"/>
      <c r="G40" s="224"/>
      <c r="H40" s="206"/>
      <c r="I40" s="109"/>
      <c r="J40" s="110"/>
      <c r="K40" s="77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 x14ac:dyDescent="0.2">
      <c r="A41" s="223"/>
      <c r="B41" s="223"/>
      <c r="C41" s="76"/>
      <c r="D41" s="128"/>
      <c r="E41" s="75"/>
      <c r="F41" s="209"/>
      <c r="G41" s="224"/>
      <c r="H41" s="206" t="s">
        <v>16</v>
      </c>
      <c r="I41" s="109"/>
      <c r="J41" s="110"/>
      <c r="K41" s="77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x14ac:dyDescent="0.25">
      <c r="A42" s="220">
        <v>12</v>
      </c>
      <c r="B42" s="220" t="s">
        <v>13</v>
      </c>
      <c r="C42" s="75">
        <v>1000</v>
      </c>
      <c r="D42" s="110"/>
      <c r="E42" s="128">
        <v>1000</v>
      </c>
      <c r="F42" s="209"/>
      <c r="G42" s="224"/>
      <c r="H42" s="206"/>
      <c r="I42" s="109"/>
      <c r="J42" s="110"/>
      <c r="K42" s="77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0" x14ac:dyDescent="0.2">
      <c r="A43" s="233">
        <v>1222</v>
      </c>
      <c r="B43" s="222" t="s">
        <v>54</v>
      </c>
      <c r="C43" s="110">
        <v>1000</v>
      </c>
      <c r="D43" s="110"/>
      <c r="E43" s="110">
        <v>1000</v>
      </c>
      <c r="F43" s="209"/>
      <c r="G43" s="224"/>
      <c r="H43" s="206"/>
      <c r="I43" s="109"/>
      <c r="J43" s="110"/>
      <c r="K43" s="77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 x14ac:dyDescent="0.2">
      <c r="A44" s="223"/>
      <c r="B44" s="223"/>
      <c r="C44" s="81"/>
      <c r="D44" s="110"/>
      <c r="E44" s="81"/>
      <c r="F44" s="209"/>
      <c r="G44" s="234">
        <v>31</v>
      </c>
      <c r="H44" s="235" t="s">
        <v>17</v>
      </c>
      <c r="I44" s="236">
        <v>12440644206.58</v>
      </c>
      <c r="J44" s="237"/>
      <c r="K44" s="236">
        <v>9358324325.1099987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 x14ac:dyDescent="0.25">
      <c r="A45" s="220">
        <v>16</v>
      </c>
      <c r="B45" s="220" t="s">
        <v>55</v>
      </c>
      <c r="C45" s="75">
        <v>10416042337.280001</v>
      </c>
      <c r="D45" s="110"/>
      <c r="E45" s="75">
        <v>8062492819.1599998</v>
      </c>
      <c r="F45" s="209"/>
      <c r="G45" s="234"/>
      <c r="H45" s="235"/>
      <c r="I45" s="236"/>
      <c r="J45" s="237"/>
      <c r="K45" s="23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">
      <c r="A46" s="223">
        <v>1605</v>
      </c>
      <c r="B46" s="223" t="s">
        <v>56</v>
      </c>
      <c r="C46" s="110">
        <v>3924626300</v>
      </c>
      <c r="D46" s="110"/>
      <c r="E46" s="110">
        <v>1999777166.71</v>
      </c>
      <c r="F46" s="209"/>
      <c r="G46" s="224">
        <v>3105</v>
      </c>
      <c r="H46" s="238" t="s">
        <v>57</v>
      </c>
      <c r="I46" s="110">
        <v>2295038627.4400001</v>
      </c>
      <c r="J46" s="110"/>
      <c r="K46" s="110">
        <v>2135861251.4400001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">
      <c r="A47" s="223">
        <v>1615</v>
      </c>
      <c r="B47" s="223" t="s">
        <v>58</v>
      </c>
      <c r="C47" s="110">
        <v>0</v>
      </c>
      <c r="D47" s="110"/>
      <c r="E47" s="110">
        <v>0</v>
      </c>
      <c r="F47" s="209"/>
      <c r="G47" s="224">
        <v>3109</v>
      </c>
      <c r="H47" s="238" t="s">
        <v>59</v>
      </c>
      <c r="I47" s="110">
        <v>10320238001.24</v>
      </c>
      <c r="J47" s="110"/>
      <c r="K47" s="110">
        <v>6602776215.1199999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">
      <c r="A48" s="223">
        <v>1635</v>
      </c>
      <c r="B48" s="223" t="s">
        <v>60</v>
      </c>
      <c r="C48" s="110">
        <v>701967762.51999998</v>
      </c>
      <c r="D48" s="110"/>
      <c r="E48" s="110">
        <v>477718830.51999998</v>
      </c>
      <c r="F48" s="209"/>
      <c r="G48" s="224">
        <v>3110</v>
      </c>
      <c r="H48" s="239" t="s">
        <v>61</v>
      </c>
      <c r="I48" s="110">
        <v>-174632422.0999999</v>
      </c>
      <c r="J48" s="110"/>
      <c r="K48" s="110">
        <v>619686858.54999983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">
      <c r="A49" s="223">
        <v>1637</v>
      </c>
      <c r="B49" s="223" t="s">
        <v>62</v>
      </c>
      <c r="C49" s="110">
        <v>521230066.98000002</v>
      </c>
      <c r="D49" s="110"/>
      <c r="E49" s="110">
        <v>372377109.98000002</v>
      </c>
      <c r="F49" s="209"/>
      <c r="G49" s="224"/>
      <c r="H49" s="204"/>
      <c r="I49" s="110"/>
      <c r="J49" s="110"/>
      <c r="K49" s="82"/>
      <c r="L49" s="2"/>
      <c r="M49" s="83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">
      <c r="A50" s="223">
        <v>1640</v>
      </c>
      <c r="B50" s="223" t="s">
        <v>63</v>
      </c>
      <c r="C50" s="110">
        <v>4396446096</v>
      </c>
      <c r="D50" s="110"/>
      <c r="E50" s="110">
        <v>3950843096</v>
      </c>
      <c r="F50" s="209"/>
      <c r="G50" s="224"/>
      <c r="H50" s="204"/>
      <c r="I50" s="110"/>
      <c r="J50" s="110"/>
      <c r="K50" s="82"/>
      <c r="L50" s="2"/>
      <c r="M50" s="83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">
      <c r="A51" s="223">
        <v>1650</v>
      </c>
      <c r="B51" s="223" t="s">
        <v>64</v>
      </c>
      <c r="C51" s="110">
        <v>65631390</v>
      </c>
      <c r="D51" s="110"/>
      <c r="E51" s="110">
        <v>65631390</v>
      </c>
      <c r="F51" s="209"/>
      <c r="G51" s="224"/>
      <c r="H51" s="204"/>
      <c r="I51" s="110"/>
      <c r="J51" s="110"/>
      <c r="K51" s="82"/>
      <c r="L51" s="2"/>
      <c r="M51" s="83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">
      <c r="A52" s="223"/>
      <c r="B52" s="223"/>
      <c r="C52" s="110"/>
      <c r="D52" s="110"/>
      <c r="E52" s="110"/>
      <c r="F52" s="209"/>
      <c r="G52" s="224"/>
      <c r="H52" s="204"/>
      <c r="I52" s="110"/>
      <c r="J52" s="110"/>
      <c r="K52" s="82"/>
      <c r="L52" s="2"/>
      <c r="M52" s="83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">
      <c r="A53" s="223"/>
      <c r="B53" s="223"/>
      <c r="C53" s="110"/>
      <c r="D53" s="110"/>
      <c r="E53" s="110"/>
      <c r="F53" s="209"/>
      <c r="G53" s="224"/>
      <c r="H53" s="204"/>
      <c r="I53" s="110"/>
      <c r="J53" s="110"/>
      <c r="K53" s="82"/>
      <c r="L53" s="2"/>
      <c r="M53" s="83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">
      <c r="A54" s="223"/>
      <c r="B54" s="223"/>
      <c r="C54" s="110"/>
      <c r="D54" s="110"/>
      <c r="E54" s="110"/>
      <c r="F54" s="209"/>
      <c r="G54" s="224"/>
      <c r="H54" s="204"/>
      <c r="I54" s="110"/>
      <c r="J54" s="110"/>
      <c r="K54" s="82"/>
      <c r="L54" s="2"/>
      <c r="M54" s="83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">
      <c r="A55" s="223"/>
      <c r="B55" s="223"/>
      <c r="C55" s="110"/>
      <c r="D55" s="110"/>
      <c r="E55" s="110"/>
      <c r="F55" s="209"/>
      <c r="G55" s="224"/>
      <c r="H55" s="204"/>
      <c r="I55" s="110"/>
      <c r="J55" s="110"/>
      <c r="K55" s="82"/>
      <c r="L55" s="2"/>
      <c r="M55" s="83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">
      <c r="A56" s="223"/>
      <c r="B56" s="223"/>
      <c r="C56" s="110"/>
      <c r="D56" s="110"/>
      <c r="E56" s="110"/>
      <c r="F56" s="209"/>
      <c r="G56" s="224"/>
      <c r="H56" s="204"/>
      <c r="I56" s="110"/>
      <c r="J56" s="110"/>
      <c r="K56" s="82"/>
      <c r="L56" s="2"/>
      <c r="M56" s="83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">
      <c r="A57" s="223"/>
      <c r="B57" s="223"/>
      <c r="C57" s="110"/>
      <c r="D57" s="110"/>
      <c r="E57" s="110"/>
      <c r="F57" s="209"/>
      <c r="G57" s="224"/>
      <c r="H57" s="204"/>
      <c r="I57" s="110"/>
      <c r="J57" s="110"/>
      <c r="K57" s="82"/>
      <c r="L57" s="2"/>
      <c r="M57" s="83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">
      <c r="A58" s="223"/>
      <c r="B58" s="223"/>
      <c r="C58" s="110"/>
      <c r="D58" s="110"/>
      <c r="E58" s="110"/>
      <c r="F58" s="209"/>
      <c r="G58" s="224"/>
      <c r="H58" s="204"/>
      <c r="I58" s="110"/>
      <c r="J58" s="110"/>
      <c r="K58" s="82"/>
      <c r="L58" s="2"/>
      <c r="M58" s="83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">
      <c r="A59" s="223"/>
      <c r="B59" s="223"/>
      <c r="C59" s="110"/>
      <c r="D59" s="110"/>
      <c r="E59" s="110"/>
      <c r="F59" s="209"/>
      <c r="G59" s="224"/>
      <c r="H59" s="204"/>
      <c r="I59" s="110"/>
      <c r="J59" s="110"/>
      <c r="K59" s="82"/>
      <c r="L59" s="2"/>
      <c r="M59" s="83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">
      <c r="A60" s="223"/>
      <c r="B60" s="223"/>
      <c r="C60" s="110"/>
      <c r="D60" s="110"/>
      <c r="E60" s="110"/>
      <c r="F60" s="209"/>
      <c r="G60" s="224"/>
      <c r="H60" s="204"/>
      <c r="I60" s="110"/>
      <c r="J60" s="110"/>
      <c r="K60" s="82"/>
      <c r="L60" s="2"/>
      <c r="M60" s="83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0.75" customHeight="1" x14ac:dyDescent="0.2">
      <c r="A61" s="223"/>
      <c r="B61" s="223"/>
      <c r="C61" s="110"/>
      <c r="D61" s="110"/>
      <c r="E61" s="110"/>
      <c r="F61" s="209"/>
      <c r="G61" s="224"/>
      <c r="H61" s="204"/>
      <c r="I61" s="110"/>
      <c r="J61" s="110"/>
      <c r="K61" s="78"/>
      <c r="L61" s="2"/>
      <c r="M61" s="83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0.75" customHeight="1" x14ac:dyDescent="0.2">
      <c r="A62" s="223"/>
      <c r="B62" s="223"/>
      <c r="C62" s="110"/>
      <c r="D62" s="110"/>
      <c r="E62" s="110"/>
      <c r="F62" s="209"/>
      <c r="G62" s="224"/>
      <c r="H62" s="204"/>
      <c r="I62" s="128"/>
      <c r="J62" s="128"/>
      <c r="K62" s="128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x14ac:dyDescent="0.2">
      <c r="A63" s="223">
        <v>1655</v>
      </c>
      <c r="B63" s="223" t="s">
        <v>65</v>
      </c>
      <c r="C63" s="110">
        <v>2009219925</v>
      </c>
      <c r="D63" s="110"/>
      <c r="E63" s="110">
        <v>2103941233</v>
      </c>
      <c r="F63" s="209"/>
      <c r="G63" s="224"/>
      <c r="H63" s="206" t="s">
        <v>18</v>
      </c>
      <c r="I63" s="232">
        <v>12440644206.58</v>
      </c>
      <c r="J63" s="110"/>
      <c r="K63" s="232">
        <v>9358324325.1099987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">
      <c r="A64" s="223">
        <v>1660</v>
      </c>
      <c r="B64" s="223" t="s">
        <v>66</v>
      </c>
      <c r="C64" s="110">
        <v>7196473</v>
      </c>
      <c r="D64" s="110"/>
      <c r="E64" s="110">
        <v>8736473</v>
      </c>
      <c r="F64" s="209"/>
      <c r="G64" s="240"/>
      <c r="H64" s="240"/>
      <c r="I64" s="241"/>
      <c r="J64" s="221"/>
      <c r="K64" s="70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7.75" customHeight="1" x14ac:dyDescent="0.2">
      <c r="A65" s="223">
        <v>1665</v>
      </c>
      <c r="B65" s="223" t="s">
        <v>67</v>
      </c>
      <c r="C65" s="110">
        <v>386898390.17000002</v>
      </c>
      <c r="D65" s="110"/>
      <c r="E65" s="110">
        <v>403793499.17000002</v>
      </c>
      <c r="F65" s="221"/>
      <c r="G65" s="224"/>
      <c r="H65" s="221"/>
      <c r="I65" s="212"/>
      <c r="J65" s="212"/>
      <c r="K65" s="79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1.5" customHeight="1" thickBot="1" x14ac:dyDescent="0.3">
      <c r="A66" s="223">
        <v>1670</v>
      </c>
      <c r="B66" s="223" t="s">
        <v>68</v>
      </c>
      <c r="C66" s="110">
        <v>1514735758.96</v>
      </c>
      <c r="D66" s="110"/>
      <c r="E66" s="110">
        <v>1550018975.96</v>
      </c>
      <c r="F66" s="221"/>
      <c r="G66" s="221"/>
      <c r="H66" s="219" t="s">
        <v>21</v>
      </c>
      <c r="I66" s="242">
        <v>13146116221.01</v>
      </c>
      <c r="J66" s="243"/>
      <c r="K66" s="84">
        <v>10443871329.73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">
      <c r="A67" s="244">
        <v>1675</v>
      </c>
      <c r="B67" s="245" t="s">
        <v>69</v>
      </c>
      <c r="C67" s="110">
        <v>82000000</v>
      </c>
      <c r="D67" s="110"/>
      <c r="E67" s="110">
        <v>82000000</v>
      </c>
      <c r="F67" s="221"/>
      <c r="G67" s="221"/>
      <c r="H67" s="209"/>
      <c r="I67" s="109"/>
      <c r="J67" s="110"/>
      <c r="K67" s="109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">
      <c r="A68" s="223">
        <v>1680</v>
      </c>
      <c r="B68" s="245" t="s">
        <v>70</v>
      </c>
      <c r="C68" s="110">
        <v>1003911</v>
      </c>
      <c r="D68" s="110"/>
      <c r="E68" s="110">
        <v>1003911</v>
      </c>
      <c r="F68" s="221"/>
      <c r="G68" s="221"/>
      <c r="H68" s="209"/>
      <c r="I68" s="109"/>
      <c r="J68" s="110"/>
      <c r="K68" s="109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 customHeight="1" x14ac:dyDescent="0.2">
      <c r="A69" s="223">
        <v>1681</v>
      </c>
      <c r="B69" s="223" t="s">
        <v>71</v>
      </c>
      <c r="C69" s="110">
        <v>8383000</v>
      </c>
      <c r="D69" s="110"/>
      <c r="E69" s="110">
        <v>8383000</v>
      </c>
      <c r="F69" s="221"/>
      <c r="G69" s="221"/>
      <c r="H69" s="209"/>
      <c r="I69" s="109"/>
      <c r="J69" s="110"/>
      <c r="K69" s="109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 customHeight="1" x14ac:dyDescent="0.2">
      <c r="A70" s="214">
        <v>1685</v>
      </c>
      <c r="B70" s="246" t="s">
        <v>72</v>
      </c>
      <c r="C70" s="110">
        <v>-3203296736.3499999</v>
      </c>
      <c r="D70" s="110"/>
      <c r="E70" s="110">
        <v>-2961731866.1799998</v>
      </c>
      <c r="F70" s="221"/>
      <c r="G70" s="221"/>
      <c r="H70" s="205" t="s">
        <v>77</v>
      </c>
      <c r="I70" s="109"/>
      <c r="J70" s="110"/>
      <c r="K70" s="109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 customHeight="1" x14ac:dyDescent="0.2">
      <c r="A71" s="214"/>
      <c r="B71" s="246"/>
      <c r="C71" s="110"/>
      <c r="D71" s="110"/>
      <c r="E71" s="110"/>
      <c r="F71" s="221"/>
      <c r="G71" s="221"/>
      <c r="H71" s="209"/>
      <c r="I71" s="109"/>
      <c r="J71" s="110"/>
      <c r="K71" s="109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x14ac:dyDescent="0.2">
      <c r="A72" s="214"/>
      <c r="B72" s="229"/>
      <c r="C72" s="110"/>
      <c r="D72" s="110"/>
      <c r="E72" s="110"/>
      <c r="F72" s="209"/>
      <c r="G72" s="226">
        <v>91</v>
      </c>
      <c r="H72" s="205" t="s">
        <v>77</v>
      </c>
      <c r="I72" s="109"/>
      <c r="J72" s="110"/>
      <c r="K72" s="109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">
      <c r="A73" s="214"/>
      <c r="B73" s="229"/>
      <c r="C73" s="110"/>
      <c r="D73" s="110"/>
      <c r="E73" s="110"/>
      <c r="F73" s="209"/>
      <c r="G73" s="224">
        <v>9120</v>
      </c>
      <c r="H73" s="209" t="s">
        <v>1133</v>
      </c>
      <c r="I73" s="77">
        <v>408157795</v>
      </c>
      <c r="J73" s="110"/>
      <c r="K73" s="247">
        <v>408157795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x14ac:dyDescent="0.25">
      <c r="A74" s="214"/>
      <c r="B74" s="229"/>
      <c r="C74" s="110"/>
      <c r="D74" s="248"/>
      <c r="E74" s="110"/>
      <c r="F74" s="209"/>
      <c r="G74" s="224"/>
      <c r="H74" s="209"/>
      <c r="I74" s="110"/>
      <c r="J74" s="110"/>
      <c r="K74" s="110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x14ac:dyDescent="0.25">
      <c r="A75" s="220">
        <v>19</v>
      </c>
      <c r="B75" s="220" t="s">
        <v>11</v>
      </c>
      <c r="C75" s="128">
        <v>440449183.63999999</v>
      </c>
      <c r="D75" s="110"/>
      <c r="E75" s="128">
        <v>468506801.44000006</v>
      </c>
      <c r="F75" s="209"/>
      <c r="G75" s="221"/>
      <c r="H75" s="221"/>
      <c r="I75" s="221"/>
      <c r="J75" s="221"/>
      <c r="K75" s="110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 customHeight="1" x14ac:dyDescent="0.25">
      <c r="A76" s="223">
        <v>1970</v>
      </c>
      <c r="B76" s="223" t="s">
        <v>73</v>
      </c>
      <c r="C76" s="110">
        <v>1215504115.21</v>
      </c>
      <c r="D76" s="243"/>
      <c r="E76" s="110">
        <v>1153561849.21</v>
      </c>
      <c r="F76" s="209"/>
      <c r="G76" s="221"/>
      <c r="H76" s="221"/>
      <c r="I76" s="221"/>
      <c r="J76" s="221"/>
      <c r="K76" s="110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" customHeight="1" x14ac:dyDescent="0.25">
      <c r="A77" s="223">
        <v>1975</v>
      </c>
      <c r="B77" s="223" t="s">
        <v>74</v>
      </c>
      <c r="C77" s="110">
        <v>-775054931.57000005</v>
      </c>
      <c r="D77" s="110"/>
      <c r="E77" s="110">
        <v>-685055047.76999998</v>
      </c>
      <c r="F77" s="209"/>
      <c r="G77" s="209"/>
      <c r="H77" s="249"/>
      <c r="I77" s="109"/>
      <c r="J77" s="110"/>
      <c r="K77" s="77"/>
      <c r="L77" s="2"/>
      <c r="M77"/>
      <c r="N77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 customHeight="1" x14ac:dyDescent="0.25">
      <c r="A78" s="250"/>
      <c r="B78" s="250"/>
      <c r="C78" s="248"/>
      <c r="D78" s="110"/>
      <c r="E78" s="76"/>
      <c r="F78" s="209"/>
      <c r="G78" s="226">
        <v>99</v>
      </c>
      <c r="H78" s="205" t="s">
        <v>79</v>
      </c>
      <c r="I78" s="109"/>
      <c r="J78" s="110"/>
      <c r="K78" s="77"/>
      <c r="L78" s="8"/>
      <c r="M78" s="50"/>
      <c r="N78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 customHeight="1" x14ac:dyDescent="0.25">
      <c r="A79" s="214"/>
      <c r="B79" s="209"/>
      <c r="C79" s="110"/>
      <c r="D79" s="110"/>
      <c r="E79" s="76"/>
      <c r="F79" s="209"/>
      <c r="G79" s="224">
        <v>9905</v>
      </c>
      <c r="H79" s="209" t="s">
        <v>81</v>
      </c>
      <c r="I79" s="77">
        <v>-408157795</v>
      </c>
      <c r="J79" s="110"/>
      <c r="K79" s="77">
        <v>-408157795</v>
      </c>
      <c r="L79" s="2"/>
      <c r="M79"/>
      <c r="N7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5" thickBot="1" x14ac:dyDescent="0.25">
      <c r="A80" s="214"/>
      <c r="B80" s="219" t="s">
        <v>75</v>
      </c>
      <c r="C80" s="232">
        <v>13146116221.01</v>
      </c>
      <c r="D80" s="110"/>
      <c r="E80" s="232">
        <v>10443871329.730001</v>
      </c>
      <c r="F80" s="209"/>
      <c r="G80" s="221"/>
      <c r="H80" s="221"/>
      <c r="I80" s="221"/>
      <c r="J80" s="221"/>
      <c r="K80" s="77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x14ac:dyDescent="0.2">
      <c r="A81" s="214"/>
      <c r="B81" s="209"/>
      <c r="C81" s="110"/>
      <c r="D81" s="128"/>
      <c r="E81" s="75"/>
      <c r="F81" s="209"/>
      <c r="G81" s="221"/>
      <c r="H81" s="221"/>
      <c r="I81" s="221"/>
      <c r="J81" s="221"/>
      <c r="K81" s="77"/>
      <c r="L81" s="8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x14ac:dyDescent="0.2">
      <c r="A82" s="214"/>
      <c r="B82" s="209"/>
      <c r="C82" s="110"/>
      <c r="D82" s="128"/>
      <c r="E82" s="75"/>
      <c r="F82" s="209"/>
      <c r="G82" s="221"/>
      <c r="H82" s="221"/>
      <c r="I82" s="221"/>
      <c r="J82" s="221"/>
      <c r="K82" s="77"/>
      <c r="L82" s="8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">
      <c r="A83" s="214"/>
      <c r="B83" s="209"/>
      <c r="C83" s="110"/>
      <c r="D83" s="110"/>
      <c r="E83" s="251"/>
      <c r="F83" s="209"/>
      <c r="G83" s="221"/>
      <c r="H83" s="221"/>
      <c r="I83" s="221"/>
      <c r="J83" s="221"/>
      <c r="K83" s="77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x14ac:dyDescent="0.2">
      <c r="A84" s="214"/>
      <c r="B84" s="205" t="s">
        <v>76</v>
      </c>
      <c r="C84" s="128">
        <v>0</v>
      </c>
      <c r="D84" s="110"/>
      <c r="E84" s="128">
        <v>0</v>
      </c>
      <c r="F84" s="205"/>
      <c r="G84" s="221"/>
      <c r="H84" s="221"/>
      <c r="I84" s="221"/>
      <c r="J84" s="221"/>
      <c r="K84" s="77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x14ac:dyDescent="0.2">
      <c r="A85" s="214"/>
      <c r="B85" s="205"/>
      <c r="C85" s="110"/>
      <c r="D85" s="128"/>
      <c r="E85" s="75"/>
      <c r="F85" s="209"/>
      <c r="G85" s="221"/>
      <c r="H85" s="221"/>
      <c r="I85" s="221"/>
      <c r="J85" s="221"/>
      <c r="K85" s="77"/>
      <c r="L85" s="2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14"/>
      <c r="Y85" s="14"/>
      <c r="Z85" s="14"/>
    </row>
    <row r="86" spans="1:26" ht="15.75" x14ac:dyDescent="0.2">
      <c r="A86" s="218">
        <v>81</v>
      </c>
      <c r="B86" s="205" t="s">
        <v>19</v>
      </c>
      <c r="C86" s="128">
        <v>53262939.539999999</v>
      </c>
      <c r="D86" s="110"/>
      <c r="E86" s="128">
        <v>900187156</v>
      </c>
      <c r="F86" s="209"/>
      <c r="G86" s="221"/>
      <c r="H86" s="221"/>
      <c r="I86" s="221"/>
      <c r="J86" s="221"/>
      <c r="K86" s="77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1"/>
      <c r="Y86" s="1"/>
      <c r="Z86" s="1"/>
    </row>
    <row r="87" spans="1:26" ht="30" x14ac:dyDescent="0.2">
      <c r="A87" s="214">
        <v>8120</v>
      </c>
      <c r="B87" s="227" t="s">
        <v>78</v>
      </c>
      <c r="C87" s="110">
        <v>53262939.539999999</v>
      </c>
      <c r="D87" s="110"/>
      <c r="E87" s="110">
        <v>900187156</v>
      </c>
      <c r="F87" s="205"/>
      <c r="G87" s="221"/>
      <c r="H87" s="221"/>
      <c r="I87" s="221"/>
      <c r="J87" s="221"/>
      <c r="K87" s="77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1"/>
      <c r="Y87" s="1"/>
      <c r="Z87" s="1"/>
    </row>
    <row r="88" spans="1:26" ht="15.75" x14ac:dyDescent="0.2">
      <c r="A88" s="214"/>
      <c r="B88" s="209"/>
      <c r="C88" s="110"/>
      <c r="D88" s="110"/>
      <c r="E88" s="76"/>
      <c r="F88" s="209"/>
      <c r="G88" s="221"/>
      <c r="H88" s="221"/>
      <c r="I88" s="221"/>
      <c r="J88" s="221"/>
      <c r="K88" s="77"/>
      <c r="L88" s="2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14"/>
      <c r="Y88" s="14"/>
      <c r="Z88" s="14"/>
    </row>
    <row r="89" spans="1:26" ht="15.75" x14ac:dyDescent="0.2">
      <c r="A89" s="218">
        <v>83</v>
      </c>
      <c r="B89" s="205" t="s">
        <v>20</v>
      </c>
      <c r="C89" s="128">
        <v>836217265.83000004</v>
      </c>
      <c r="D89" s="110"/>
      <c r="E89" s="75">
        <v>675955916.50999999</v>
      </c>
      <c r="F89" s="209"/>
      <c r="G89" s="221"/>
      <c r="H89" s="221"/>
      <c r="I89" s="221"/>
      <c r="J89" s="221"/>
      <c r="K89" s="77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1"/>
      <c r="Y89" s="1"/>
      <c r="Z89" s="1"/>
    </row>
    <row r="90" spans="1:26" ht="22.5" customHeight="1" x14ac:dyDescent="0.2">
      <c r="A90" s="214">
        <v>8315</v>
      </c>
      <c r="B90" s="209" t="s">
        <v>80</v>
      </c>
      <c r="C90" s="110">
        <v>727256018.12</v>
      </c>
      <c r="D90" s="110"/>
      <c r="E90" s="76">
        <v>566994668.79999995</v>
      </c>
      <c r="F90" s="209"/>
      <c r="G90" s="221"/>
      <c r="H90" s="221"/>
      <c r="I90" s="221"/>
      <c r="J90" s="221"/>
      <c r="K90" s="77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1"/>
      <c r="Y90" s="1"/>
      <c r="Z90" s="1"/>
    </row>
    <row r="91" spans="1:26" ht="15.75" x14ac:dyDescent="0.2">
      <c r="A91" s="214">
        <v>8361</v>
      </c>
      <c r="B91" s="209" t="s">
        <v>82</v>
      </c>
      <c r="C91" s="110">
        <v>108961247.70999999</v>
      </c>
      <c r="D91" s="128"/>
      <c r="E91" s="76">
        <v>108961247.70999999</v>
      </c>
      <c r="F91" s="209"/>
      <c r="G91" s="224"/>
      <c r="H91" s="214"/>
      <c r="I91" s="109"/>
      <c r="J91" s="110"/>
      <c r="K91" s="77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1"/>
      <c r="Y91" s="1"/>
      <c r="Z91" s="1"/>
    </row>
    <row r="92" spans="1:26" ht="15.75" x14ac:dyDescent="0.2">
      <c r="A92" s="214"/>
      <c r="B92" s="209"/>
      <c r="C92" s="110"/>
      <c r="D92" s="110"/>
      <c r="E92" s="110"/>
      <c r="F92" s="209"/>
      <c r="G92" s="252"/>
      <c r="H92" s="205"/>
      <c r="I92" s="128"/>
      <c r="J92" s="128"/>
      <c r="K92" s="77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1"/>
      <c r="Y92" s="1"/>
      <c r="Z92" s="1"/>
    </row>
    <row r="93" spans="1:26" ht="15.75" x14ac:dyDescent="0.2">
      <c r="A93" s="214"/>
      <c r="B93" s="205" t="s">
        <v>83</v>
      </c>
      <c r="C93" s="110"/>
      <c r="D93" s="110"/>
      <c r="E93" s="110"/>
      <c r="F93" s="209"/>
      <c r="G93" s="252"/>
      <c r="H93" s="209"/>
      <c r="I93" s="110"/>
      <c r="J93" s="110"/>
      <c r="K93" s="77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1"/>
      <c r="Y93" s="1"/>
      <c r="Z93" s="1"/>
    </row>
    <row r="94" spans="1:26" x14ac:dyDescent="0.2">
      <c r="A94" s="214"/>
      <c r="B94" s="209"/>
      <c r="C94" s="110"/>
      <c r="D94" s="110"/>
      <c r="E94" s="76"/>
      <c r="F94" s="209"/>
      <c r="G94" s="252"/>
      <c r="H94" s="209"/>
      <c r="I94" s="110"/>
      <c r="J94" s="110"/>
      <c r="K94" s="77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1"/>
      <c r="Y94" s="1"/>
      <c r="Z94" s="1"/>
    </row>
    <row r="95" spans="1:26" ht="15.75" x14ac:dyDescent="0.2">
      <c r="A95" s="218">
        <v>89</v>
      </c>
      <c r="B95" s="205" t="s">
        <v>22</v>
      </c>
      <c r="C95" s="128">
        <v>-889480205.37</v>
      </c>
      <c r="D95" s="110"/>
      <c r="E95" s="75">
        <v>-1576143072.51</v>
      </c>
      <c r="F95" s="209"/>
      <c r="G95" s="252"/>
      <c r="H95" s="214"/>
      <c r="I95" s="109"/>
      <c r="J95" s="110"/>
      <c r="K95" s="77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1"/>
      <c r="Y95" s="1"/>
      <c r="Z95" s="1"/>
    </row>
    <row r="96" spans="1:26" ht="15.75" x14ac:dyDescent="0.2">
      <c r="A96" s="214">
        <v>8905</v>
      </c>
      <c r="B96" s="209" t="s">
        <v>84</v>
      </c>
      <c r="C96" s="110">
        <v>-53262939.539999999</v>
      </c>
      <c r="D96" s="209"/>
      <c r="E96" s="69">
        <v>-900187156</v>
      </c>
      <c r="F96" s="205"/>
      <c r="G96" s="252"/>
      <c r="H96" s="214"/>
      <c r="I96" s="109"/>
      <c r="J96" s="110"/>
      <c r="K96" s="8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1"/>
      <c r="Y96" s="1"/>
      <c r="Z96" s="1"/>
    </row>
    <row r="97" spans="1:26" x14ac:dyDescent="0.2">
      <c r="A97" s="214">
        <v>8915</v>
      </c>
      <c r="B97" s="209" t="s">
        <v>85</v>
      </c>
      <c r="C97" s="110">
        <v>-836217265.83000004</v>
      </c>
      <c r="D97" s="209"/>
      <c r="E97" s="69">
        <v>-675955916.50999999</v>
      </c>
      <c r="F97" s="209"/>
      <c r="G97" s="224"/>
      <c r="H97" s="214"/>
      <c r="I97" s="109"/>
      <c r="J97" s="110"/>
      <c r="K97" s="8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1"/>
      <c r="Y97" s="1"/>
      <c r="Z97" s="1"/>
    </row>
    <row r="98" spans="1:26" ht="15.75" x14ac:dyDescent="0.25">
      <c r="A98" s="214"/>
      <c r="B98" s="209"/>
      <c r="C98" s="110"/>
      <c r="D98" s="209"/>
      <c r="E98" s="69"/>
      <c r="F98" s="209"/>
      <c r="G98" s="253"/>
      <c r="H98" s="214"/>
      <c r="I98" s="210"/>
      <c r="J98" s="209"/>
      <c r="K98" s="85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1"/>
      <c r="Y98" s="1"/>
      <c r="Z98" s="1"/>
    </row>
    <row r="99" spans="1:26" ht="15.75" x14ac:dyDescent="0.25">
      <c r="A99" s="214"/>
      <c r="B99" s="209"/>
      <c r="C99" s="110"/>
      <c r="D99" s="209"/>
      <c r="E99" s="69"/>
      <c r="F99" s="209"/>
      <c r="G99" s="253"/>
      <c r="H99" s="214"/>
      <c r="I99" s="210"/>
      <c r="J99" s="209"/>
      <c r="K99" s="85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1"/>
      <c r="Y99" s="1"/>
      <c r="Z99" s="1"/>
    </row>
    <row r="100" spans="1:26" ht="15.75" x14ac:dyDescent="0.25">
      <c r="A100" s="214"/>
      <c r="B100" s="209"/>
      <c r="C100" s="110"/>
      <c r="D100" s="209"/>
      <c r="E100" s="69"/>
      <c r="F100" s="209"/>
      <c r="G100" s="253"/>
      <c r="H100" s="214"/>
      <c r="I100" s="210"/>
      <c r="J100" s="209"/>
      <c r="K100" s="85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1"/>
      <c r="Y100" s="1"/>
      <c r="Z100" s="1"/>
    </row>
    <row r="101" spans="1:26" ht="15.75" x14ac:dyDescent="0.25">
      <c r="A101" s="214"/>
      <c r="B101" s="209"/>
      <c r="C101" s="110"/>
      <c r="D101" s="209"/>
      <c r="E101" s="69"/>
      <c r="F101" s="209"/>
      <c r="G101" s="253"/>
      <c r="H101" s="214"/>
      <c r="I101" s="210"/>
      <c r="J101" s="209"/>
      <c r="K101" s="85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1"/>
      <c r="Y101" s="1"/>
      <c r="Z101" s="1"/>
    </row>
    <row r="102" spans="1:26" ht="15.75" x14ac:dyDescent="0.25">
      <c r="A102" s="214"/>
      <c r="B102" s="209"/>
      <c r="C102" s="110"/>
      <c r="D102" s="209"/>
      <c r="E102" s="69"/>
      <c r="F102" s="209"/>
      <c r="G102" s="253"/>
      <c r="H102" s="214"/>
      <c r="I102" s="210"/>
      <c r="J102" s="209"/>
      <c r="K102" s="85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1"/>
      <c r="Y102" s="1"/>
      <c r="Z102" s="1"/>
    </row>
    <row r="103" spans="1:26" s="2" customFormat="1" x14ac:dyDescent="0.2">
      <c r="A103" s="209"/>
      <c r="B103" s="209"/>
      <c r="C103" s="209"/>
      <c r="D103" s="209"/>
      <c r="E103" s="209"/>
      <c r="F103" s="209"/>
      <c r="G103" s="209"/>
      <c r="H103" s="209"/>
      <c r="I103" s="209"/>
      <c r="J103" s="209"/>
      <c r="K103" s="85"/>
    </row>
    <row r="104" spans="1:26" ht="15.75" x14ac:dyDescent="0.25">
      <c r="A104" s="214"/>
      <c r="B104" s="209"/>
      <c r="C104" s="110"/>
      <c r="D104" s="209"/>
      <c r="E104" s="69"/>
      <c r="F104" s="209"/>
      <c r="G104" s="253"/>
      <c r="H104" s="209"/>
      <c r="I104" s="210"/>
      <c r="J104" s="209"/>
      <c r="K104" s="85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1"/>
      <c r="Y104" s="1"/>
      <c r="Z104" s="1"/>
    </row>
    <row r="105" spans="1:26" ht="15.75" x14ac:dyDescent="0.25">
      <c r="A105" s="214"/>
      <c r="B105" s="209"/>
      <c r="C105" s="209"/>
      <c r="D105" s="254"/>
      <c r="E105" s="69"/>
      <c r="F105" s="209"/>
      <c r="G105" s="253"/>
      <c r="H105" s="223"/>
      <c r="I105" s="214"/>
      <c r="J105" s="209"/>
      <c r="K105" s="85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1"/>
      <c r="Y105" s="1"/>
      <c r="Z105" s="1"/>
    </row>
    <row r="106" spans="1:26" ht="15.75" customHeight="1" x14ac:dyDescent="0.25">
      <c r="A106" s="214"/>
      <c r="B106" s="220" t="s">
        <v>23</v>
      </c>
      <c r="C106" s="209"/>
      <c r="D106" s="254"/>
      <c r="E106" s="223"/>
      <c r="F106" s="209"/>
      <c r="G106" s="253"/>
      <c r="H106" s="220" t="s">
        <v>24</v>
      </c>
      <c r="I106" s="209"/>
      <c r="J106" s="70"/>
      <c r="K106" s="85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1"/>
      <c r="Y106" s="1"/>
      <c r="Z106" s="1"/>
    </row>
    <row r="107" spans="1:26" ht="15.75" customHeight="1" x14ac:dyDescent="0.25">
      <c r="A107" s="214"/>
      <c r="B107" s="222" t="s">
        <v>86</v>
      </c>
      <c r="C107" s="209"/>
      <c r="D107" s="209"/>
      <c r="E107" s="69"/>
      <c r="F107" s="209"/>
      <c r="G107" s="253"/>
      <c r="H107" s="223" t="s">
        <v>87</v>
      </c>
      <c r="I107" s="209"/>
      <c r="J107" s="70"/>
      <c r="K107" s="85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1"/>
      <c r="Y107" s="1"/>
      <c r="Z107" s="1"/>
    </row>
    <row r="108" spans="1:26" ht="15.75" customHeight="1" x14ac:dyDescent="0.25">
      <c r="A108" s="214"/>
      <c r="B108" s="209"/>
      <c r="C108" s="254"/>
      <c r="D108" s="209"/>
      <c r="E108" s="69"/>
      <c r="F108" s="209"/>
      <c r="G108" s="253"/>
      <c r="H108" s="223" t="s">
        <v>26</v>
      </c>
      <c r="I108" s="209"/>
      <c r="J108" s="70"/>
      <c r="K108" s="85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1"/>
      <c r="Y108" s="1"/>
      <c r="Z108" s="1"/>
    </row>
    <row r="109" spans="1:26" ht="15.75" customHeight="1" x14ac:dyDescent="0.25">
      <c r="A109" s="214"/>
      <c r="B109" s="209"/>
      <c r="C109" s="220"/>
      <c r="D109" s="253"/>
      <c r="E109" s="86"/>
      <c r="F109" s="209"/>
      <c r="G109" s="224"/>
      <c r="H109" s="209"/>
      <c r="I109" s="210"/>
      <c r="J109" s="209"/>
      <c r="K109" s="85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1"/>
      <c r="Y109" s="1"/>
      <c r="Z109" s="1"/>
    </row>
    <row r="110" spans="1:26" ht="15.75" customHeight="1" x14ac:dyDescent="0.25">
      <c r="A110" s="214"/>
      <c r="B110" s="253"/>
      <c r="C110" s="254"/>
      <c r="D110" s="253"/>
      <c r="E110" s="86"/>
      <c r="F110" s="209"/>
      <c r="G110" s="224"/>
      <c r="H110" s="253"/>
      <c r="I110" s="253"/>
      <c r="J110" s="253"/>
      <c r="K110" s="85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1"/>
      <c r="Y110" s="1"/>
      <c r="Z110" s="1"/>
    </row>
    <row r="111" spans="1:26" ht="15.75" customHeight="1" x14ac:dyDescent="0.25">
      <c r="A111" s="214"/>
      <c r="B111" s="253"/>
      <c r="C111" s="209"/>
      <c r="D111" s="253"/>
      <c r="E111" s="86"/>
      <c r="F111" s="253"/>
      <c r="G111" s="224"/>
      <c r="H111" s="253"/>
      <c r="I111" s="253"/>
      <c r="J111" s="253"/>
      <c r="K111" s="85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1"/>
      <c r="Y111" s="1"/>
      <c r="Z111" s="1"/>
    </row>
    <row r="112" spans="1:26" ht="15.75" customHeight="1" x14ac:dyDescent="0.25">
      <c r="A112" s="214"/>
      <c r="B112" s="253"/>
      <c r="C112" s="209"/>
      <c r="D112" s="253"/>
      <c r="E112" s="86"/>
      <c r="F112" s="253"/>
      <c r="G112" s="224"/>
      <c r="H112" s="253"/>
      <c r="I112" s="253"/>
      <c r="J112" s="253"/>
      <c r="K112" s="85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1"/>
      <c r="Y112" s="1"/>
      <c r="Z112" s="1"/>
    </row>
    <row r="113" spans="1:26" ht="15.75" customHeight="1" x14ac:dyDescent="0.25">
      <c r="A113" s="214"/>
      <c r="B113" s="253"/>
      <c r="C113" s="253"/>
      <c r="D113" s="253"/>
      <c r="E113" s="86"/>
      <c r="F113" s="253"/>
      <c r="G113" s="224"/>
      <c r="H113" s="253"/>
      <c r="I113" s="253"/>
      <c r="J113" s="253"/>
      <c r="K113" s="85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1"/>
      <c r="Y113" s="1"/>
      <c r="Z113" s="1"/>
    </row>
    <row r="114" spans="1:26" ht="15.75" customHeight="1" x14ac:dyDescent="0.25">
      <c r="A114" s="214"/>
      <c r="B114" s="253"/>
      <c r="C114" s="253"/>
      <c r="D114" s="253"/>
      <c r="E114" s="86"/>
      <c r="F114" s="253"/>
      <c r="G114" s="224"/>
      <c r="H114" s="253"/>
      <c r="I114" s="253"/>
      <c r="J114" s="253"/>
      <c r="K114" s="85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1"/>
      <c r="Y114" s="1"/>
      <c r="Z114" s="1"/>
    </row>
    <row r="115" spans="1:26" ht="15.75" customHeight="1" x14ac:dyDescent="0.25">
      <c r="A115" s="214"/>
      <c r="B115" s="253"/>
      <c r="C115" s="253"/>
      <c r="D115" s="209"/>
      <c r="E115" s="69"/>
      <c r="F115" s="253"/>
      <c r="G115" s="224"/>
      <c r="H115" s="253"/>
      <c r="I115" s="253"/>
      <c r="J115" s="253"/>
      <c r="K115" s="87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1"/>
      <c r="Y115" s="1"/>
      <c r="Z115" s="1"/>
    </row>
    <row r="116" spans="1:26" ht="15.75" customHeight="1" x14ac:dyDescent="0.25">
      <c r="A116" s="214"/>
      <c r="B116" s="209"/>
      <c r="C116" s="253"/>
      <c r="D116" s="209"/>
      <c r="E116" s="69"/>
      <c r="F116" s="253"/>
      <c r="G116" s="224"/>
      <c r="H116" s="209"/>
      <c r="I116" s="210"/>
      <c r="J116" s="209"/>
      <c r="K116" s="70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1"/>
      <c r="Y116" s="1"/>
      <c r="Z116" s="1"/>
    </row>
    <row r="117" spans="1:26" ht="15.75" customHeight="1" x14ac:dyDescent="0.25">
      <c r="A117" s="1"/>
      <c r="B117" s="2"/>
      <c r="C117"/>
      <c r="D117" s="2"/>
      <c r="E117" s="69"/>
      <c r="F117" s="2"/>
      <c r="G117" s="3"/>
      <c r="H117" s="2"/>
      <c r="I117" s="22"/>
      <c r="J117" s="2"/>
      <c r="K117" s="70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1"/>
      <c r="Y117" s="1"/>
      <c r="Z117" s="1"/>
    </row>
    <row r="118" spans="1:26" ht="15.75" customHeight="1" x14ac:dyDescent="0.25">
      <c r="A118" s="1"/>
      <c r="B118" s="2"/>
      <c r="C118"/>
      <c r="D118" s="2"/>
      <c r="E118" s="69"/>
      <c r="F118" s="2"/>
      <c r="G118" s="3"/>
      <c r="H118" s="2"/>
      <c r="I118" s="22"/>
      <c r="J118" s="2"/>
      <c r="K118" s="70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1"/>
      <c r="Y118" s="1"/>
      <c r="Z118" s="1"/>
    </row>
    <row r="119" spans="1:26" ht="15.75" customHeight="1" x14ac:dyDescent="0.2">
      <c r="A119" s="1"/>
      <c r="B119" s="2"/>
      <c r="C119" s="2"/>
      <c r="D119" s="2"/>
      <c r="E119" s="69"/>
      <c r="F119" s="2"/>
      <c r="G119" s="3"/>
      <c r="H119" s="2"/>
      <c r="I119" s="22"/>
      <c r="J119" s="2"/>
      <c r="K119" s="70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1"/>
      <c r="Y119" s="1"/>
      <c r="Z119" s="1"/>
    </row>
    <row r="120" spans="1:26" ht="15.75" customHeight="1" x14ac:dyDescent="0.2">
      <c r="A120" s="1"/>
      <c r="B120" s="2"/>
      <c r="C120" s="2"/>
      <c r="D120" s="2"/>
      <c r="E120" s="69"/>
      <c r="F120" s="2"/>
      <c r="G120" s="3"/>
      <c r="H120" s="2"/>
      <c r="I120" s="22"/>
      <c r="J120" s="2"/>
      <c r="K120" s="70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1"/>
      <c r="Y120" s="1"/>
      <c r="Z120" s="1"/>
    </row>
    <row r="121" spans="1:26" ht="15.75" customHeight="1" x14ac:dyDescent="0.2">
      <c r="A121" s="1"/>
      <c r="B121" s="2"/>
      <c r="C121" s="2"/>
      <c r="D121" s="2"/>
      <c r="E121" s="69"/>
      <c r="F121" s="2"/>
      <c r="G121" s="3"/>
      <c r="H121" s="2"/>
      <c r="I121" s="22"/>
      <c r="J121" s="2"/>
      <c r="K121" s="70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1"/>
      <c r="Y121" s="1"/>
      <c r="Z121" s="1"/>
    </row>
    <row r="122" spans="1:26" ht="15.75" customHeight="1" x14ac:dyDescent="0.2">
      <c r="A122" s="1"/>
      <c r="B122" s="2"/>
      <c r="C122" s="2"/>
      <c r="D122" s="2"/>
      <c r="E122" s="69"/>
      <c r="F122" s="2"/>
      <c r="G122" s="3"/>
      <c r="H122" s="2"/>
      <c r="I122" s="22"/>
      <c r="J122" s="2"/>
      <c r="K122" s="70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1"/>
      <c r="Y122" s="1"/>
      <c r="Z122" s="1"/>
    </row>
    <row r="123" spans="1:26" ht="15.75" customHeight="1" x14ac:dyDescent="0.2">
      <c r="A123" s="1"/>
      <c r="B123" s="2"/>
      <c r="C123" s="2"/>
      <c r="D123" s="2"/>
      <c r="E123" s="69"/>
      <c r="F123" s="2"/>
      <c r="G123" s="3"/>
      <c r="H123" s="2"/>
      <c r="I123" s="22"/>
      <c r="J123" s="2"/>
      <c r="K123" s="70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1"/>
      <c r="Y123" s="1"/>
      <c r="Z123" s="1"/>
    </row>
    <row r="124" spans="1:26" ht="15.75" customHeight="1" x14ac:dyDescent="0.2">
      <c r="A124" s="1"/>
      <c r="B124" s="2"/>
      <c r="C124" s="2"/>
      <c r="D124" s="2"/>
      <c r="E124" s="69"/>
      <c r="F124" s="2"/>
      <c r="G124" s="3"/>
      <c r="H124" s="2"/>
      <c r="I124" s="22"/>
      <c r="J124" s="2"/>
      <c r="K124" s="70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1"/>
      <c r="Y124" s="1"/>
      <c r="Z124" s="1"/>
    </row>
    <row r="125" spans="1:26" ht="15.75" customHeight="1" x14ac:dyDescent="0.2">
      <c r="A125" s="1"/>
      <c r="B125" s="2"/>
      <c r="C125" s="2"/>
      <c r="D125" s="2"/>
      <c r="E125" s="69"/>
      <c r="F125" s="2"/>
      <c r="G125" s="3"/>
      <c r="H125" s="2"/>
      <c r="I125" s="22"/>
      <c r="J125" s="2"/>
      <c r="K125" s="70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1"/>
      <c r="Y125" s="1"/>
      <c r="Z125" s="1"/>
    </row>
    <row r="126" spans="1:26" ht="15.75" customHeight="1" x14ac:dyDescent="0.2">
      <c r="A126" s="1"/>
      <c r="B126" s="2"/>
      <c r="C126" s="2"/>
      <c r="D126" s="2"/>
      <c r="E126" s="69"/>
      <c r="F126" s="2"/>
      <c r="G126" s="3"/>
      <c r="H126" s="2"/>
      <c r="I126" s="22"/>
      <c r="J126" s="2"/>
      <c r="K126" s="70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1"/>
      <c r="Y126" s="1"/>
      <c r="Z126" s="1"/>
    </row>
    <row r="127" spans="1:26" ht="15.75" customHeight="1" x14ac:dyDescent="0.2">
      <c r="A127" s="1"/>
      <c r="B127" s="2"/>
      <c r="C127" s="2"/>
      <c r="D127" s="2"/>
      <c r="E127" s="69"/>
      <c r="F127" s="2"/>
      <c r="G127" s="3"/>
      <c r="H127" s="2"/>
      <c r="I127" s="22"/>
      <c r="J127" s="2"/>
      <c r="K127" s="70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1"/>
      <c r="Y127" s="1"/>
      <c r="Z127" s="1"/>
    </row>
    <row r="128" spans="1:26" ht="15.75" customHeight="1" x14ac:dyDescent="0.2">
      <c r="A128" s="1"/>
      <c r="B128" s="2"/>
      <c r="C128" s="2"/>
      <c r="D128" s="2"/>
      <c r="E128" s="69"/>
      <c r="F128" s="2"/>
      <c r="G128" s="3"/>
      <c r="H128" s="2"/>
      <c r="I128" s="22"/>
      <c r="J128" s="2"/>
      <c r="K128" s="70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1"/>
      <c r="Y128" s="1"/>
      <c r="Z128" s="1"/>
    </row>
    <row r="129" spans="1:26" ht="15.75" customHeight="1" x14ac:dyDescent="0.2">
      <c r="A129" s="1"/>
      <c r="B129" s="2"/>
      <c r="C129" s="2"/>
      <c r="D129" s="2"/>
      <c r="E129" s="69"/>
      <c r="F129" s="2"/>
      <c r="G129" s="3"/>
      <c r="H129" s="2"/>
      <c r="I129" s="22"/>
      <c r="J129" s="2"/>
      <c r="K129" s="70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1"/>
      <c r="Y129" s="1"/>
      <c r="Z129" s="1"/>
    </row>
    <row r="130" spans="1:26" ht="15.75" customHeight="1" x14ac:dyDescent="0.2">
      <c r="A130" s="1"/>
      <c r="B130" s="2"/>
      <c r="C130" s="2"/>
      <c r="D130" s="2"/>
      <c r="E130" s="69"/>
      <c r="F130" s="2"/>
      <c r="G130" s="3"/>
      <c r="H130" s="2"/>
      <c r="I130" s="22"/>
      <c r="J130" s="2"/>
      <c r="K130" s="70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1"/>
      <c r="Y130" s="1"/>
      <c r="Z130" s="1"/>
    </row>
    <row r="131" spans="1:26" ht="15.75" customHeight="1" x14ac:dyDescent="0.2">
      <c r="A131" s="1"/>
      <c r="B131" s="2"/>
      <c r="C131" s="2"/>
      <c r="D131" s="2"/>
      <c r="E131" s="69"/>
      <c r="F131" s="2"/>
      <c r="G131" s="3"/>
      <c r="H131" s="2"/>
      <c r="I131" s="22"/>
      <c r="J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1"/>
      <c r="Y131" s="1"/>
      <c r="Z131" s="1"/>
    </row>
    <row r="132" spans="1:26" ht="15.75" customHeight="1" x14ac:dyDescent="0.2">
      <c r="A132" s="1"/>
      <c r="B132" s="2"/>
      <c r="C132" s="2"/>
      <c r="D132" s="2"/>
      <c r="E132" s="69"/>
      <c r="F132" s="2"/>
      <c r="G132" s="3"/>
      <c r="H132" s="2"/>
      <c r="I132" s="22"/>
      <c r="J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1"/>
      <c r="Y132" s="1"/>
      <c r="Z132" s="1"/>
    </row>
    <row r="133" spans="1:26" ht="15.75" customHeight="1" x14ac:dyDescent="0.2">
      <c r="A133" s="1"/>
      <c r="B133" s="2"/>
      <c r="C133" s="2"/>
      <c r="D133" s="2"/>
      <c r="E133" s="69"/>
      <c r="F133" s="2"/>
      <c r="G133" s="3"/>
      <c r="H133" s="2"/>
      <c r="I133" s="22"/>
      <c r="J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1"/>
      <c r="Y133" s="1"/>
      <c r="Z133" s="1"/>
    </row>
    <row r="134" spans="1:26" ht="15.75" customHeight="1" x14ac:dyDescent="0.2">
      <c r="A134" s="1"/>
      <c r="B134" s="2"/>
      <c r="C134" s="2"/>
      <c r="D134" s="2"/>
      <c r="E134" s="69"/>
      <c r="F134" s="2"/>
      <c r="G134" s="3"/>
      <c r="H134" s="2"/>
      <c r="I134" s="22"/>
      <c r="J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1"/>
      <c r="Y134" s="1"/>
      <c r="Z134" s="1"/>
    </row>
    <row r="135" spans="1:26" ht="15.75" customHeight="1" x14ac:dyDescent="0.2">
      <c r="A135" s="1"/>
      <c r="B135" s="2"/>
      <c r="C135" s="2"/>
      <c r="D135" s="2"/>
      <c r="E135" s="69"/>
      <c r="F135" s="2"/>
      <c r="G135" s="3"/>
      <c r="H135" s="2"/>
      <c r="I135" s="22"/>
      <c r="J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1"/>
      <c r="Y135" s="1"/>
      <c r="Z135" s="1"/>
    </row>
    <row r="136" spans="1:26" ht="15.75" customHeight="1" x14ac:dyDescent="0.2">
      <c r="A136" s="1"/>
      <c r="B136" s="2"/>
      <c r="C136" s="2"/>
      <c r="D136" s="2"/>
      <c r="E136" s="69"/>
      <c r="F136" s="2"/>
      <c r="G136" s="3"/>
      <c r="H136" s="2"/>
      <c r="I136" s="22"/>
      <c r="J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1"/>
      <c r="Y136" s="1"/>
      <c r="Z136" s="1"/>
    </row>
    <row r="137" spans="1:26" ht="15.75" customHeight="1" x14ac:dyDescent="0.2">
      <c r="A137" s="1"/>
      <c r="B137" s="2"/>
      <c r="C137" s="2"/>
      <c r="D137" s="2"/>
      <c r="E137" s="69"/>
      <c r="F137" s="2"/>
      <c r="G137" s="3"/>
      <c r="H137" s="2"/>
      <c r="I137" s="22"/>
      <c r="J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1"/>
      <c r="Y137" s="1"/>
      <c r="Z137" s="1"/>
    </row>
    <row r="138" spans="1:26" ht="15.75" customHeight="1" x14ac:dyDescent="0.2">
      <c r="A138" s="1"/>
      <c r="B138" s="2"/>
      <c r="C138" s="2"/>
      <c r="D138" s="2"/>
      <c r="E138" s="69"/>
      <c r="F138" s="2"/>
      <c r="G138" s="3"/>
      <c r="H138" s="2"/>
      <c r="I138" s="22"/>
      <c r="J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1"/>
      <c r="Y138" s="1"/>
      <c r="Z138" s="1"/>
    </row>
    <row r="139" spans="1:26" ht="15.75" customHeight="1" x14ac:dyDescent="0.2">
      <c r="A139" s="1"/>
      <c r="B139" s="2"/>
      <c r="C139" s="2"/>
      <c r="D139" s="2"/>
      <c r="E139" s="69"/>
      <c r="F139" s="2"/>
      <c r="G139" s="3"/>
      <c r="H139" s="2"/>
      <c r="I139" s="22"/>
      <c r="J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1"/>
      <c r="Y139" s="1"/>
      <c r="Z139" s="1"/>
    </row>
    <row r="140" spans="1:26" ht="15.75" customHeight="1" x14ac:dyDescent="0.2">
      <c r="A140" s="1"/>
      <c r="B140" s="2"/>
      <c r="C140" s="2"/>
      <c r="D140" s="2"/>
      <c r="E140" s="69"/>
      <c r="F140" s="2"/>
      <c r="G140" s="3"/>
      <c r="H140" s="2"/>
      <c r="I140" s="22"/>
      <c r="J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1"/>
      <c r="Y140" s="1"/>
      <c r="Z140" s="1"/>
    </row>
    <row r="141" spans="1:26" ht="15.75" customHeight="1" x14ac:dyDescent="0.2">
      <c r="A141" s="1"/>
      <c r="B141" s="2"/>
      <c r="C141" s="2"/>
      <c r="D141" s="2"/>
      <c r="E141" s="69"/>
      <c r="F141" s="2"/>
      <c r="G141" s="3"/>
      <c r="H141" s="2"/>
      <c r="I141" s="22"/>
      <c r="J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1"/>
      <c r="Y141" s="1"/>
      <c r="Z141" s="1"/>
    </row>
    <row r="142" spans="1:26" ht="15.75" customHeight="1" x14ac:dyDescent="0.2">
      <c r="A142" s="1"/>
      <c r="B142" s="2"/>
      <c r="C142" s="2"/>
      <c r="D142" s="2"/>
      <c r="E142" s="69"/>
      <c r="F142" s="2"/>
      <c r="G142" s="3"/>
      <c r="H142" s="2"/>
      <c r="I142" s="22"/>
      <c r="J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1"/>
      <c r="Y142" s="1"/>
      <c r="Z142" s="1"/>
    </row>
    <row r="143" spans="1:26" ht="15.75" customHeight="1" x14ac:dyDescent="0.2">
      <c r="A143" s="1"/>
      <c r="B143" s="2"/>
      <c r="C143" s="2"/>
      <c r="D143" s="2"/>
      <c r="E143" s="69"/>
      <c r="F143" s="2"/>
      <c r="G143" s="3"/>
      <c r="H143" s="2"/>
      <c r="I143" s="22"/>
      <c r="J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1"/>
      <c r="Y143" s="1"/>
      <c r="Z143" s="1"/>
    </row>
    <row r="144" spans="1:26" ht="15.75" customHeight="1" x14ac:dyDescent="0.2">
      <c r="A144" s="1"/>
      <c r="B144" s="2"/>
      <c r="C144" s="2"/>
      <c r="D144" s="2"/>
      <c r="E144" s="69"/>
      <c r="F144" s="2"/>
      <c r="G144" s="3"/>
      <c r="H144" s="2"/>
      <c r="I144" s="22"/>
      <c r="J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1"/>
      <c r="Y144" s="1"/>
      <c r="Z144" s="1"/>
    </row>
    <row r="145" spans="1:26" ht="15.75" customHeight="1" x14ac:dyDescent="0.2">
      <c r="A145" s="1"/>
      <c r="B145" s="2"/>
      <c r="C145" s="2"/>
      <c r="D145" s="2"/>
      <c r="E145" s="69"/>
      <c r="F145" s="2"/>
      <c r="G145" s="3"/>
      <c r="H145" s="2"/>
      <c r="I145" s="22"/>
      <c r="J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1"/>
      <c r="Y145" s="1"/>
      <c r="Z145" s="1"/>
    </row>
    <row r="146" spans="1:26" ht="15.75" customHeight="1" x14ac:dyDescent="0.2">
      <c r="A146" s="1"/>
      <c r="B146" s="2"/>
      <c r="C146" s="2"/>
      <c r="D146" s="2"/>
      <c r="E146" s="69"/>
      <c r="F146" s="2"/>
      <c r="G146" s="3"/>
      <c r="H146" s="2"/>
      <c r="I146" s="22"/>
      <c r="J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1"/>
      <c r="Y146" s="1"/>
      <c r="Z146" s="1"/>
    </row>
    <row r="147" spans="1:26" ht="15.75" customHeight="1" x14ac:dyDescent="0.2">
      <c r="A147" s="1"/>
      <c r="B147" s="2"/>
      <c r="C147" s="2"/>
      <c r="D147" s="2"/>
      <c r="E147" s="69"/>
      <c r="F147" s="2"/>
      <c r="G147" s="3"/>
      <c r="H147" s="2"/>
      <c r="I147" s="22"/>
      <c r="J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1"/>
      <c r="Y147" s="1"/>
      <c r="Z147" s="1"/>
    </row>
    <row r="148" spans="1:26" ht="15.75" customHeight="1" x14ac:dyDescent="0.2">
      <c r="A148" s="1"/>
      <c r="B148" s="2"/>
      <c r="C148" s="2"/>
      <c r="D148" s="2"/>
      <c r="E148" s="69"/>
      <c r="F148" s="2"/>
      <c r="G148" s="3"/>
      <c r="H148" s="2"/>
      <c r="I148" s="22"/>
      <c r="J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1"/>
      <c r="Y148" s="1"/>
      <c r="Z148" s="1"/>
    </row>
    <row r="149" spans="1:26" ht="15.75" customHeight="1" x14ac:dyDescent="0.2">
      <c r="A149" s="1"/>
      <c r="B149" s="2"/>
      <c r="C149" s="2"/>
      <c r="D149" s="2"/>
      <c r="E149" s="69"/>
      <c r="F149" s="2"/>
      <c r="G149" s="3"/>
      <c r="H149" s="2"/>
      <c r="I149" s="22"/>
      <c r="J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1"/>
      <c r="Y149" s="1"/>
      <c r="Z149" s="1"/>
    </row>
    <row r="150" spans="1:26" ht="15.75" customHeight="1" x14ac:dyDescent="0.2">
      <c r="A150" s="1"/>
      <c r="B150" s="2"/>
      <c r="C150" s="2"/>
      <c r="D150" s="2"/>
      <c r="E150" s="69"/>
      <c r="F150" s="2"/>
      <c r="G150" s="3"/>
      <c r="H150" s="2"/>
      <c r="I150" s="22"/>
      <c r="J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1"/>
      <c r="Y150" s="1"/>
      <c r="Z150" s="1"/>
    </row>
    <row r="151" spans="1:26" ht="15.75" customHeight="1" x14ac:dyDescent="0.2">
      <c r="A151" s="1"/>
      <c r="B151" s="2"/>
      <c r="C151" s="2"/>
      <c r="D151" s="2"/>
      <c r="E151" s="69"/>
      <c r="F151" s="2"/>
      <c r="G151" s="3"/>
      <c r="H151" s="2"/>
      <c r="I151" s="22"/>
      <c r="J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1"/>
      <c r="Y151" s="1"/>
      <c r="Z151" s="1"/>
    </row>
    <row r="152" spans="1:26" ht="15.75" customHeight="1" x14ac:dyDescent="0.2">
      <c r="A152" s="1"/>
      <c r="B152" s="2"/>
      <c r="C152" s="2"/>
      <c r="D152" s="2"/>
      <c r="E152" s="69"/>
      <c r="F152" s="2"/>
      <c r="G152" s="3"/>
      <c r="H152" s="2"/>
      <c r="I152" s="22"/>
      <c r="J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1"/>
      <c r="Y152" s="1"/>
      <c r="Z152" s="1"/>
    </row>
    <row r="153" spans="1:26" ht="15.75" customHeight="1" x14ac:dyDescent="0.2">
      <c r="A153" s="1"/>
      <c r="B153" s="2"/>
      <c r="C153" s="2"/>
      <c r="D153" s="2"/>
      <c r="E153" s="69"/>
      <c r="F153" s="2"/>
      <c r="G153" s="3"/>
      <c r="H153" s="2"/>
      <c r="I153" s="22"/>
      <c r="J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1"/>
      <c r="Y153" s="1"/>
      <c r="Z153" s="1"/>
    </row>
    <row r="154" spans="1:26" ht="15.75" customHeight="1" x14ac:dyDescent="0.2">
      <c r="A154" s="1"/>
      <c r="B154" s="2"/>
      <c r="C154" s="2"/>
      <c r="D154" s="2"/>
      <c r="E154" s="69"/>
      <c r="F154" s="2"/>
      <c r="G154" s="3"/>
      <c r="H154" s="2"/>
      <c r="I154" s="22"/>
      <c r="J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1"/>
      <c r="Y154" s="1"/>
      <c r="Z154" s="1"/>
    </row>
    <row r="155" spans="1:26" ht="15.75" customHeight="1" x14ac:dyDescent="0.2">
      <c r="A155" s="1"/>
      <c r="B155" s="2"/>
      <c r="C155" s="2"/>
      <c r="D155" s="2"/>
      <c r="E155" s="69"/>
      <c r="F155" s="2"/>
      <c r="G155" s="3"/>
      <c r="H155" s="2"/>
      <c r="I155" s="22"/>
      <c r="J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1"/>
      <c r="Y155" s="1"/>
      <c r="Z155" s="1"/>
    </row>
    <row r="156" spans="1:26" ht="15.75" customHeight="1" x14ac:dyDescent="0.2">
      <c r="A156" s="1"/>
      <c r="B156" s="2"/>
      <c r="C156" s="2"/>
      <c r="D156" s="2"/>
      <c r="E156" s="69"/>
      <c r="F156" s="2"/>
      <c r="G156" s="3"/>
      <c r="H156" s="2"/>
      <c r="I156" s="22"/>
      <c r="J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1"/>
      <c r="Y156" s="1"/>
      <c r="Z156" s="1"/>
    </row>
    <row r="157" spans="1:26" ht="15.75" customHeight="1" x14ac:dyDescent="0.2">
      <c r="A157" s="1"/>
      <c r="B157" s="2"/>
      <c r="C157" s="2"/>
      <c r="D157" s="2"/>
      <c r="E157" s="69"/>
      <c r="F157" s="2"/>
      <c r="G157" s="3"/>
      <c r="H157" s="2"/>
      <c r="I157" s="22"/>
      <c r="J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1"/>
      <c r="Y157" s="1"/>
      <c r="Z157" s="1"/>
    </row>
    <row r="158" spans="1:26" ht="15.75" customHeight="1" x14ac:dyDescent="0.2">
      <c r="A158" s="1"/>
      <c r="B158" s="2"/>
      <c r="C158" s="2"/>
      <c r="D158" s="2"/>
      <c r="E158" s="69"/>
      <c r="F158" s="2"/>
      <c r="G158" s="3"/>
      <c r="H158" s="2"/>
      <c r="I158" s="22"/>
      <c r="J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1"/>
      <c r="Y158" s="1"/>
      <c r="Z158" s="1"/>
    </row>
    <row r="159" spans="1:26" ht="15.75" customHeight="1" x14ac:dyDescent="0.2">
      <c r="A159" s="1"/>
      <c r="B159" s="2"/>
      <c r="C159" s="2"/>
      <c r="D159" s="2"/>
      <c r="E159" s="69"/>
      <c r="F159" s="2"/>
      <c r="G159" s="3"/>
      <c r="H159" s="2"/>
      <c r="I159" s="22"/>
      <c r="J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1"/>
      <c r="Y159" s="1"/>
      <c r="Z159" s="1"/>
    </row>
    <row r="160" spans="1:26" ht="15.75" customHeight="1" x14ac:dyDescent="0.2">
      <c r="A160" s="1"/>
      <c r="B160" s="2"/>
      <c r="C160" s="2"/>
      <c r="D160" s="2"/>
      <c r="E160" s="69"/>
      <c r="F160" s="2"/>
      <c r="G160" s="3"/>
      <c r="H160" s="2"/>
      <c r="I160" s="22"/>
      <c r="J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1"/>
      <c r="Y160" s="1"/>
      <c r="Z160" s="1"/>
    </row>
    <row r="161" spans="1:26" ht="15.75" customHeight="1" x14ac:dyDescent="0.2">
      <c r="A161" s="1"/>
      <c r="B161" s="2"/>
      <c r="C161" s="2"/>
      <c r="D161" s="2"/>
      <c r="E161" s="69"/>
      <c r="F161" s="2"/>
      <c r="G161" s="3"/>
      <c r="H161" s="2"/>
      <c r="I161" s="22"/>
      <c r="J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1"/>
      <c r="Y161" s="1"/>
      <c r="Z161" s="1"/>
    </row>
    <row r="162" spans="1:26" ht="15.75" customHeight="1" x14ac:dyDescent="0.2">
      <c r="A162" s="1"/>
      <c r="B162" s="2"/>
      <c r="C162" s="2"/>
      <c r="D162" s="2"/>
      <c r="E162" s="69"/>
      <c r="F162" s="2"/>
      <c r="G162" s="3"/>
      <c r="H162" s="2"/>
      <c r="I162" s="22"/>
      <c r="J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1"/>
      <c r="Y162" s="1"/>
      <c r="Z162" s="1"/>
    </row>
    <row r="163" spans="1:26" ht="15.75" customHeight="1" x14ac:dyDescent="0.2">
      <c r="A163" s="1"/>
      <c r="B163" s="2"/>
      <c r="C163" s="2"/>
      <c r="D163" s="2"/>
      <c r="E163" s="69"/>
      <c r="F163" s="2"/>
      <c r="G163" s="3"/>
      <c r="H163" s="2"/>
      <c r="I163" s="22"/>
      <c r="J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1"/>
      <c r="Y163" s="1"/>
      <c r="Z163" s="1"/>
    </row>
    <row r="164" spans="1:26" ht="15.75" customHeight="1" x14ac:dyDescent="0.2">
      <c r="A164" s="1"/>
      <c r="B164" s="2"/>
      <c r="C164" s="2"/>
      <c r="D164" s="2"/>
      <c r="E164" s="69"/>
      <c r="F164" s="2"/>
      <c r="G164" s="3"/>
      <c r="H164" s="2"/>
      <c r="I164" s="22"/>
      <c r="J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1"/>
      <c r="Y164" s="1"/>
      <c r="Z164" s="1"/>
    </row>
    <row r="165" spans="1:26" ht="15.75" customHeight="1" x14ac:dyDescent="0.2">
      <c r="A165" s="1"/>
      <c r="B165" s="2"/>
      <c r="C165" s="2"/>
      <c r="D165" s="2"/>
      <c r="E165" s="69"/>
      <c r="F165" s="2"/>
      <c r="G165" s="3"/>
      <c r="H165" s="2"/>
      <c r="I165" s="22"/>
      <c r="J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1"/>
      <c r="Y165" s="1"/>
      <c r="Z165" s="1"/>
    </row>
    <row r="166" spans="1:26" ht="15.75" customHeight="1" x14ac:dyDescent="0.2">
      <c r="A166" s="1"/>
      <c r="B166" s="2"/>
      <c r="C166" s="2"/>
      <c r="D166" s="2"/>
      <c r="E166" s="69"/>
      <c r="F166" s="2"/>
      <c r="G166" s="3"/>
      <c r="H166" s="2"/>
      <c r="I166" s="22"/>
      <c r="J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1"/>
      <c r="Y166" s="1"/>
      <c r="Z166" s="1"/>
    </row>
    <row r="167" spans="1:26" ht="15.75" customHeight="1" x14ac:dyDescent="0.2">
      <c r="A167" s="1"/>
      <c r="B167" s="2"/>
      <c r="C167" s="2"/>
      <c r="D167" s="2"/>
      <c r="E167" s="69"/>
      <c r="F167" s="2"/>
      <c r="G167" s="3"/>
      <c r="H167" s="2"/>
      <c r="I167" s="22"/>
      <c r="J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1"/>
      <c r="Y167" s="1"/>
      <c r="Z167" s="1"/>
    </row>
    <row r="168" spans="1:26" ht="15.75" customHeight="1" x14ac:dyDescent="0.2">
      <c r="A168" s="1"/>
      <c r="B168" s="2"/>
      <c r="C168" s="2"/>
      <c r="D168" s="2"/>
      <c r="E168" s="69"/>
      <c r="F168" s="2"/>
      <c r="G168" s="3"/>
      <c r="H168" s="2"/>
      <c r="I168" s="22"/>
      <c r="J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1"/>
      <c r="Y168" s="1"/>
      <c r="Z168" s="1"/>
    </row>
    <row r="169" spans="1:26" ht="15.75" customHeight="1" x14ac:dyDescent="0.2">
      <c r="A169" s="1"/>
      <c r="B169" s="2"/>
      <c r="C169" s="2"/>
      <c r="D169" s="2"/>
      <c r="E169" s="69"/>
      <c r="F169" s="2"/>
      <c r="G169" s="3"/>
      <c r="H169" s="2"/>
      <c r="I169" s="22"/>
      <c r="J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1"/>
      <c r="Y169" s="1"/>
      <c r="Z169" s="1"/>
    </row>
    <row r="170" spans="1:26" ht="15.75" customHeight="1" x14ac:dyDescent="0.2">
      <c r="A170" s="1"/>
      <c r="B170" s="2"/>
      <c r="C170" s="2"/>
      <c r="D170" s="2"/>
      <c r="E170" s="69"/>
      <c r="F170" s="2"/>
      <c r="G170" s="3"/>
      <c r="H170" s="2"/>
      <c r="I170" s="22"/>
      <c r="J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1"/>
      <c r="Y170" s="1"/>
      <c r="Z170" s="1"/>
    </row>
    <row r="171" spans="1:26" ht="15.75" customHeight="1" x14ac:dyDescent="0.2">
      <c r="A171" s="1"/>
      <c r="B171" s="2"/>
      <c r="C171" s="2"/>
      <c r="D171" s="2"/>
      <c r="E171" s="69"/>
      <c r="F171" s="2"/>
      <c r="G171" s="3"/>
      <c r="H171" s="2"/>
      <c r="I171" s="22"/>
      <c r="J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1"/>
      <c r="Y171" s="1"/>
      <c r="Z171" s="1"/>
    </row>
    <row r="172" spans="1:26" ht="15.75" customHeight="1" x14ac:dyDescent="0.2">
      <c r="A172" s="1"/>
      <c r="B172" s="2"/>
      <c r="C172" s="2"/>
      <c r="D172" s="2"/>
      <c r="E172" s="69"/>
      <c r="F172" s="2"/>
      <c r="G172" s="3"/>
      <c r="H172" s="2"/>
      <c r="I172" s="22"/>
      <c r="J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1"/>
      <c r="Y172" s="1"/>
      <c r="Z172" s="1"/>
    </row>
    <row r="173" spans="1:26" ht="15.75" customHeight="1" x14ac:dyDescent="0.2">
      <c r="A173" s="1"/>
      <c r="B173" s="2"/>
      <c r="C173" s="2"/>
      <c r="D173" s="2"/>
      <c r="E173" s="69"/>
      <c r="F173" s="2"/>
      <c r="G173" s="3"/>
      <c r="H173" s="2"/>
      <c r="I173" s="22"/>
      <c r="J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1"/>
      <c r="Y173" s="1"/>
      <c r="Z173" s="1"/>
    </row>
    <row r="174" spans="1:26" ht="15.75" customHeight="1" x14ac:dyDescent="0.2">
      <c r="A174" s="1"/>
      <c r="B174" s="2"/>
      <c r="C174" s="2"/>
      <c r="D174" s="2"/>
      <c r="E174" s="69"/>
      <c r="F174" s="2"/>
      <c r="G174" s="3"/>
      <c r="H174" s="2"/>
      <c r="I174" s="22"/>
      <c r="J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1"/>
      <c r="Y174" s="1"/>
      <c r="Z174" s="1"/>
    </row>
    <row r="175" spans="1:26" ht="15.75" customHeight="1" x14ac:dyDescent="0.2">
      <c r="A175" s="1"/>
      <c r="B175" s="2"/>
      <c r="C175" s="2"/>
      <c r="D175" s="2"/>
      <c r="E175" s="69"/>
      <c r="F175" s="2"/>
      <c r="G175" s="3"/>
      <c r="H175" s="2"/>
      <c r="I175" s="2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1"/>
      <c r="Y175" s="1"/>
      <c r="Z175" s="1"/>
    </row>
    <row r="176" spans="1:26" ht="15.75" customHeight="1" x14ac:dyDescent="0.2">
      <c r="A176" s="1"/>
      <c r="B176" s="2"/>
      <c r="C176" s="2"/>
      <c r="D176" s="2"/>
      <c r="E176" s="69"/>
      <c r="F176" s="2"/>
      <c r="G176" s="3"/>
      <c r="H176" s="2"/>
      <c r="I176" s="22"/>
      <c r="J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1"/>
      <c r="Y176" s="1"/>
      <c r="Z176" s="1"/>
    </row>
    <row r="177" spans="1:26" ht="15.75" customHeight="1" x14ac:dyDescent="0.2">
      <c r="A177" s="1"/>
      <c r="B177" s="2"/>
      <c r="C177" s="2"/>
      <c r="D177" s="2"/>
      <c r="E177" s="69"/>
      <c r="F177" s="2"/>
      <c r="G177" s="3"/>
      <c r="H177" s="2"/>
      <c r="I177" s="22"/>
      <c r="J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1"/>
      <c r="Y177" s="1"/>
      <c r="Z177" s="1"/>
    </row>
    <row r="178" spans="1:26" ht="15.75" customHeight="1" x14ac:dyDescent="0.2">
      <c r="A178" s="1"/>
      <c r="B178" s="2"/>
      <c r="C178" s="2"/>
      <c r="D178" s="2"/>
      <c r="E178" s="69"/>
      <c r="F178" s="2"/>
      <c r="G178" s="3"/>
      <c r="H178" s="2"/>
      <c r="I178" s="22"/>
      <c r="J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1"/>
      <c r="Y178" s="1"/>
      <c r="Z178" s="1"/>
    </row>
    <row r="179" spans="1:26" ht="15.75" customHeight="1" x14ac:dyDescent="0.2">
      <c r="A179" s="1"/>
      <c r="B179" s="2"/>
      <c r="C179" s="2"/>
      <c r="D179" s="2"/>
      <c r="E179" s="69"/>
      <c r="F179" s="2"/>
      <c r="G179" s="3"/>
      <c r="H179" s="2"/>
      <c r="I179" s="22"/>
      <c r="J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1"/>
      <c r="Y179" s="1"/>
      <c r="Z179" s="1"/>
    </row>
    <row r="180" spans="1:26" ht="15.75" customHeight="1" x14ac:dyDescent="0.2">
      <c r="A180" s="1"/>
      <c r="B180" s="2"/>
      <c r="C180" s="2"/>
      <c r="D180" s="2"/>
      <c r="E180" s="69"/>
      <c r="F180" s="2"/>
      <c r="G180" s="3"/>
      <c r="H180" s="2"/>
      <c r="I180" s="22"/>
      <c r="J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1"/>
      <c r="Y180" s="1"/>
      <c r="Z180" s="1"/>
    </row>
    <row r="181" spans="1:26" ht="15.75" customHeight="1" x14ac:dyDescent="0.2">
      <c r="A181" s="1"/>
      <c r="B181" s="2"/>
      <c r="C181" s="2"/>
      <c r="D181" s="2"/>
      <c r="E181" s="69"/>
      <c r="F181" s="2"/>
      <c r="G181" s="3"/>
      <c r="H181" s="2"/>
      <c r="I181" s="22"/>
      <c r="J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1"/>
      <c r="Y181" s="1"/>
      <c r="Z181" s="1"/>
    </row>
    <row r="182" spans="1:26" ht="15.75" customHeight="1" x14ac:dyDescent="0.2">
      <c r="A182" s="1"/>
      <c r="B182" s="2"/>
      <c r="C182" s="2"/>
      <c r="D182" s="2"/>
      <c r="E182" s="69"/>
      <c r="F182" s="2"/>
      <c r="G182" s="3"/>
      <c r="H182" s="2"/>
      <c r="I182" s="22"/>
      <c r="J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1"/>
      <c r="Y182" s="1"/>
      <c r="Z182" s="1"/>
    </row>
    <row r="183" spans="1:26" ht="15.75" customHeight="1" x14ac:dyDescent="0.2">
      <c r="A183" s="1"/>
      <c r="B183" s="2"/>
      <c r="C183" s="2"/>
      <c r="D183" s="2"/>
      <c r="E183" s="69"/>
      <c r="F183" s="2"/>
      <c r="G183" s="3"/>
      <c r="H183" s="2"/>
      <c r="I183" s="22"/>
      <c r="J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1"/>
      <c r="Y183" s="1"/>
      <c r="Z183" s="1"/>
    </row>
    <row r="184" spans="1:26" ht="15.75" customHeight="1" x14ac:dyDescent="0.2">
      <c r="A184" s="1"/>
      <c r="B184" s="2"/>
      <c r="C184" s="2"/>
      <c r="D184" s="2"/>
      <c r="E184" s="69"/>
      <c r="F184" s="2"/>
      <c r="G184" s="3"/>
      <c r="H184" s="2"/>
      <c r="I184" s="22"/>
      <c r="J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1"/>
      <c r="Y184" s="1"/>
      <c r="Z184" s="1"/>
    </row>
    <row r="185" spans="1:26" ht="15.75" customHeight="1" x14ac:dyDescent="0.2">
      <c r="A185" s="1"/>
      <c r="B185" s="2"/>
      <c r="C185" s="2"/>
      <c r="D185" s="2"/>
      <c r="E185" s="69"/>
      <c r="F185" s="2"/>
      <c r="G185" s="3"/>
      <c r="H185" s="2"/>
      <c r="I185" s="22"/>
      <c r="J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1"/>
      <c r="Y185" s="1"/>
      <c r="Z185" s="1"/>
    </row>
    <row r="186" spans="1:26" ht="15.75" customHeight="1" x14ac:dyDescent="0.2">
      <c r="A186" s="1"/>
      <c r="B186" s="2"/>
      <c r="C186" s="2"/>
      <c r="D186" s="2"/>
      <c r="E186" s="69"/>
      <c r="F186" s="2"/>
      <c r="G186" s="3"/>
      <c r="H186" s="2"/>
      <c r="I186" s="22"/>
      <c r="J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1"/>
      <c r="Y186" s="1"/>
      <c r="Z186" s="1"/>
    </row>
    <row r="187" spans="1:26" ht="15.75" customHeight="1" x14ac:dyDescent="0.2">
      <c r="A187" s="1"/>
      <c r="B187" s="2"/>
      <c r="C187" s="2"/>
      <c r="D187" s="2"/>
      <c r="E187" s="69"/>
      <c r="F187" s="2"/>
      <c r="G187" s="3"/>
      <c r="H187" s="2"/>
      <c r="I187" s="22"/>
      <c r="J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1"/>
      <c r="Y187" s="1"/>
      <c r="Z187" s="1"/>
    </row>
    <row r="188" spans="1:26" ht="15.75" customHeight="1" x14ac:dyDescent="0.2">
      <c r="A188" s="1"/>
      <c r="B188" s="2"/>
      <c r="C188" s="2"/>
      <c r="D188" s="2"/>
      <c r="E188" s="69"/>
      <c r="F188" s="2"/>
      <c r="G188" s="3"/>
      <c r="H188" s="2"/>
      <c r="I188" s="22"/>
      <c r="J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1"/>
      <c r="Y188" s="1"/>
      <c r="Z188" s="1"/>
    </row>
    <row r="189" spans="1:26" ht="15.75" customHeight="1" x14ac:dyDescent="0.2">
      <c r="A189" s="1"/>
      <c r="B189" s="2"/>
      <c r="C189" s="2"/>
      <c r="D189" s="2"/>
      <c r="E189" s="69"/>
      <c r="F189" s="2"/>
      <c r="G189" s="3"/>
      <c r="H189" s="2"/>
      <c r="I189" s="22"/>
      <c r="J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1"/>
      <c r="Y189" s="1"/>
      <c r="Z189" s="1"/>
    </row>
    <row r="190" spans="1:26" ht="15.75" customHeight="1" x14ac:dyDescent="0.2">
      <c r="A190" s="1"/>
      <c r="B190" s="2"/>
      <c r="C190" s="2"/>
      <c r="D190" s="2"/>
      <c r="E190" s="69"/>
      <c r="F190" s="2"/>
      <c r="G190" s="3"/>
      <c r="H190" s="2"/>
      <c r="I190" s="22"/>
      <c r="J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1"/>
      <c r="Y190" s="1"/>
      <c r="Z190" s="1"/>
    </row>
    <row r="191" spans="1:26" ht="15.75" customHeight="1" x14ac:dyDescent="0.2">
      <c r="A191" s="1"/>
      <c r="B191" s="2"/>
      <c r="C191" s="2"/>
      <c r="D191" s="2"/>
      <c r="E191" s="69"/>
      <c r="F191" s="2"/>
      <c r="G191" s="3"/>
      <c r="H191" s="2"/>
      <c r="I191" s="22"/>
      <c r="J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1"/>
      <c r="Y191" s="1"/>
      <c r="Z191" s="1"/>
    </row>
    <row r="192" spans="1:26" ht="15.75" customHeight="1" x14ac:dyDescent="0.2">
      <c r="A192" s="1"/>
      <c r="B192" s="2"/>
      <c r="C192" s="2"/>
      <c r="D192" s="2"/>
      <c r="E192" s="69"/>
      <c r="F192" s="2"/>
      <c r="G192" s="3"/>
      <c r="H192" s="2"/>
      <c r="I192" s="22"/>
      <c r="J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1"/>
      <c r="Y192" s="1"/>
      <c r="Z192" s="1"/>
    </row>
    <row r="193" spans="1:26" ht="15.75" customHeight="1" x14ac:dyDescent="0.2">
      <c r="A193" s="1"/>
      <c r="B193" s="2"/>
      <c r="C193" s="2"/>
      <c r="D193" s="2"/>
      <c r="E193" s="69"/>
      <c r="F193" s="2"/>
      <c r="G193" s="3"/>
      <c r="H193" s="2"/>
      <c r="I193" s="22"/>
      <c r="J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1"/>
      <c r="Y193" s="1"/>
      <c r="Z193" s="1"/>
    </row>
    <row r="194" spans="1:26" ht="15.75" customHeight="1" x14ac:dyDescent="0.2">
      <c r="A194" s="1"/>
      <c r="B194" s="2"/>
      <c r="C194" s="2"/>
      <c r="D194" s="2"/>
      <c r="E194" s="69"/>
      <c r="F194" s="2"/>
      <c r="G194" s="3"/>
      <c r="H194" s="2"/>
      <c r="I194" s="22"/>
      <c r="J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1"/>
      <c r="Y194" s="1"/>
      <c r="Z194" s="1"/>
    </row>
    <row r="195" spans="1:26" ht="15.75" customHeight="1" x14ac:dyDescent="0.2">
      <c r="A195" s="1"/>
      <c r="B195" s="2"/>
      <c r="C195" s="2"/>
      <c r="D195" s="2"/>
      <c r="E195" s="69"/>
      <c r="F195" s="2"/>
      <c r="G195" s="3"/>
      <c r="H195" s="2"/>
      <c r="I195" s="22"/>
      <c r="J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1"/>
      <c r="Y195" s="1"/>
      <c r="Z195" s="1"/>
    </row>
    <row r="196" spans="1:26" ht="15.75" customHeight="1" x14ac:dyDescent="0.2">
      <c r="A196" s="1"/>
      <c r="B196" s="2"/>
      <c r="C196" s="2"/>
      <c r="D196" s="2"/>
      <c r="E196" s="69"/>
      <c r="F196" s="2"/>
      <c r="G196" s="3"/>
      <c r="H196" s="2"/>
      <c r="I196" s="22"/>
      <c r="J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1"/>
      <c r="Y196" s="1"/>
      <c r="Z196" s="1"/>
    </row>
    <row r="197" spans="1:26" ht="15.75" customHeight="1" x14ac:dyDescent="0.2">
      <c r="A197" s="1"/>
      <c r="B197" s="2"/>
      <c r="C197" s="2"/>
      <c r="D197" s="2"/>
      <c r="E197" s="69"/>
      <c r="F197" s="2"/>
      <c r="G197" s="3"/>
      <c r="H197" s="2"/>
      <c r="I197" s="22"/>
      <c r="J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1"/>
      <c r="Y197" s="1"/>
      <c r="Z197" s="1"/>
    </row>
    <row r="198" spans="1:26" ht="15.75" customHeight="1" x14ac:dyDescent="0.2">
      <c r="A198" s="1"/>
      <c r="B198" s="2"/>
      <c r="C198" s="2"/>
      <c r="D198" s="2"/>
      <c r="E198" s="69"/>
      <c r="F198" s="2"/>
      <c r="G198" s="3"/>
      <c r="H198" s="2"/>
      <c r="I198" s="22"/>
      <c r="J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1"/>
      <c r="Y198" s="1"/>
      <c r="Z198" s="1"/>
    </row>
    <row r="199" spans="1:26" ht="15.75" customHeight="1" x14ac:dyDescent="0.2">
      <c r="A199" s="1"/>
      <c r="B199" s="2"/>
      <c r="C199" s="2"/>
      <c r="D199" s="2"/>
      <c r="E199" s="69"/>
      <c r="F199" s="2"/>
      <c r="G199" s="3"/>
      <c r="H199" s="2"/>
      <c r="I199" s="22"/>
      <c r="J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1"/>
      <c r="Y199" s="1"/>
      <c r="Z199" s="1"/>
    </row>
    <row r="200" spans="1:26" ht="15.75" customHeight="1" x14ac:dyDescent="0.2">
      <c r="A200" s="1"/>
      <c r="B200" s="2"/>
      <c r="C200" s="2"/>
      <c r="D200" s="2"/>
      <c r="E200" s="69"/>
      <c r="F200" s="2"/>
      <c r="G200" s="3"/>
      <c r="H200" s="2"/>
      <c r="I200" s="22"/>
      <c r="J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1"/>
      <c r="Y200" s="1"/>
      <c r="Z200" s="1"/>
    </row>
    <row r="201" spans="1:26" ht="15.75" customHeight="1" x14ac:dyDescent="0.2">
      <c r="A201" s="1"/>
      <c r="B201" s="2"/>
      <c r="C201" s="2"/>
      <c r="D201" s="2"/>
      <c r="E201" s="69"/>
      <c r="F201" s="2"/>
      <c r="G201" s="3"/>
      <c r="H201" s="2"/>
      <c r="I201" s="22"/>
      <c r="J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1"/>
      <c r="Y201" s="1"/>
      <c r="Z201" s="1"/>
    </row>
    <row r="202" spans="1:26" ht="15.75" customHeight="1" x14ac:dyDescent="0.2">
      <c r="A202" s="1"/>
      <c r="B202" s="2"/>
      <c r="C202" s="2"/>
      <c r="D202" s="2"/>
      <c r="E202" s="69"/>
      <c r="F202" s="2"/>
      <c r="G202" s="3"/>
      <c r="H202" s="2"/>
      <c r="I202" s="22"/>
      <c r="J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1"/>
      <c r="Y202" s="1"/>
      <c r="Z202" s="1"/>
    </row>
    <row r="203" spans="1:26" ht="15.75" customHeight="1" x14ac:dyDescent="0.2">
      <c r="A203" s="1"/>
      <c r="B203" s="2"/>
      <c r="C203" s="2"/>
      <c r="D203" s="2"/>
      <c r="E203" s="69"/>
      <c r="F203" s="2"/>
      <c r="G203" s="3"/>
      <c r="H203" s="2"/>
      <c r="I203" s="22"/>
      <c r="J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1"/>
      <c r="Y203" s="1"/>
      <c r="Z203" s="1"/>
    </row>
    <row r="204" spans="1:26" ht="15.75" customHeight="1" x14ac:dyDescent="0.2">
      <c r="A204" s="1"/>
      <c r="B204" s="2"/>
      <c r="C204" s="2"/>
      <c r="D204" s="2"/>
      <c r="E204" s="69"/>
      <c r="F204" s="2"/>
      <c r="G204" s="3"/>
      <c r="H204" s="2"/>
      <c r="I204" s="22"/>
      <c r="J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1"/>
      <c r="Y204" s="1"/>
      <c r="Z204" s="1"/>
    </row>
    <row r="205" spans="1:26" ht="15.75" customHeight="1" x14ac:dyDescent="0.2">
      <c r="A205" s="1"/>
      <c r="B205" s="2"/>
      <c r="C205" s="2"/>
      <c r="D205" s="2"/>
      <c r="E205" s="69"/>
      <c r="F205" s="2"/>
      <c r="G205" s="3"/>
      <c r="H205" s="2"/>
      <c r="I205" s="22"/>
      <c r="J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1"/>
      <c r="Y205" s="1"/>
      <c r="Z205" s="1"/>
    </row>
    <row r="206" spans="1:26" ht="15.75" customHeight="1" x14ac:dyDescent="0.2">
      <c r="A206" s="1"/>
      <c r="B206" s="2"/>
      <c r="C206" s="2"/>
      <c r="D206" s="2"/>
      <c r="E206" s="69"/>
      <c r="F206" s="2"/>
      <c r="G206" s="3"/>
      <c r="H206" s="2"/>
      <c r="I206" s="22"/>
      <c r="J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1"/>
      <c r="Y206" s="1"/>
      <c r="Z206" s="1"/>
    </row>
    <row r="207" spans="1:26" ht="15.75" customHeight="1" x14ac:dyDescent="0.2">
      <c r="A207" s="1"/>
      <c r="B207" s="2"/>
      <c r="C207" s="2"/>
      <c r="D207" s="2"/>
      <c r="E207" s="69"/>
      <c r="F207" s="2"/>
      <c r="G207" s="3"/>
      <c r="H207" s="2"/>
      <c r="I207" s="22"/>
      <c r="J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1"/>
      <c r="Y207" s="1"/>
      <c r="Z207" s="1"/>
    </row>
    <row r="208" spans="1:26" ht="15.75" customHeight="1" x14ac:dyDescent="0.2">
      <c r="A208" s="1"/>
      <c r="B208" s="2"/>
      <c r="C208" s="2"/>
      <c r="D208" s="2"/>
      <c r="E208" s="69"/>
      <c r="F208" s="2"/>
      <c r="G208" s="3"/>
      <c r="H208" s="2"/>
      <c r="I208" s="22"/>
      <c r="J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1"/>
      <c r="Y208" s="1"/>
      <c r="Z208" s="1"/>
    </row>
    <row r="209" spans="1:26" ht="15.75" customHeight="1" x14ac:dyDescent="0.2">
      <c r="A209" s="1"/>
      <c r="B209" s="2"/>
      <c r="C209" s="2"/>
      <c r="D209" s="2"/>
      <c r="E209" s="69"/>
      <c r="F209" s="2"/>
      <c r="G209" s="3"/>
      <c r="H209" s="2"/>
      <c r="I209" s="22"/>
      <c r="J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1"/>
      <c r="Y209" s="1"/>
      <c r="Z209" s="1"/>
    </row>
    <row r="210" spans="1:26" ht="15.75" customHeight="1" x14ac:dyDescent="0.2">
      <c r="A210" s="1"/>
      <c r="B210" s="2"/>
      <c r="C210" s="2"/>
      <c r="D210" s="2"/>
      <c r="E210" s="69"/>
      <c r="F210" s="2"/>
      <c r="G210" s="3"/>
      <c r="H210" s="2"/>
      <c r="I210" s="22"/>
      <c r="J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1"/>
      <c r="Y210" s="1"/>
      <c r="Z210" s="1"/>
    </row>
    <row r="211" spans="1:26" ht="15.75" customHeight="1" x14ac:dyDescent="0.2">
      <c r="A211" s="1"/>
      <c r="B211" s="2"/>
      <c r="C211" s="2"/>
      <c r="D211" s="2"/>
      <c r="E211" s="69"/>
      <c r="F211" s="2"/>
      <c r="G211" s="3"/>
      <c r="H211" s="2"/>
      <c r="I211" s="22"/>
      <c r="J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1"/>
      <c r="Y211" s="1"/>
      <c r="Z211" s="1"/>
    </row>
    <row r="212" spans="1:26" ht="15.75" customHeight="1" x14ac:dyDescent="0.2">
      <c r="A212" s="1"/>
      <c r="B212" s="2"/>
      <c r="C212" s="2"/>
      <c r="D212" s="2"/>
      <c r="E212" s="69"/>
      <c r="F212" s="2"/>
      <c r="G212" s="3"/>
      <c r="H212" s="2"/>
      <c r="I212" s="22"/>
      <c r="J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1"/>
      <c r="Y212" s="1"/>
      <c r="Z212" s="1"/>
    </row>
    <row r="213" spans="1:26" ht="15.75" customHeight="1" x14ac:dyDescent="0.2">
      <c r="A213" s="1"/>
      <c r="B213" s="2"/>
      <c r="C213" s="2"/>
      <c r="D213" s="2"/>
      <c r="E213" s="69"/>
      <c r="F213" s="2"/>
      <c r="G213" s="3"/>
      <c r="H213" s="2"/>
      <c r="I213" s="22"/>
      <c r="J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1"/>
      <c r="Y213" s="1"/>
      <c r="Z213" s="1"/>
    </row>
    <row r="214" spans="1:26" ht="15.75" customHeight="1" x14ac:dyDescent="0.2">
      <c r="A214" s="1"/>
      <c r="B214" s="2"/>
      <c r="C214" s="2"/>
      <c r="D214" s="2"/>
      <c r="E214" s="69"/>
      <c r="F214" s="2"/>
      <c r="G214" s="3"/>
      <c r="H214" s="2"/>
      <c r="I214" s="22"/>
      <c r="J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1"/>
      <c r="Y214" s="1"/>
      <c r="Z214" s="1"/>
    </row>
    <row r="215" spans="1:26" ht="15.75" customHeight="1" x14ac:dyDescent="0.2">
      <c r="A215" s="1"/>
      <c r="B215" s="2"/>
      <c r="C215" s="2"/>
      <c r="D215" s="2"/>
      <c r="E215" s="69"/>
      <c r="F215" s="2"/>
      <c r="G215" s="3"/>
      <c r="H215" s="2"/>
      <c r="I215" s="22"/>
      <c r="J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1"/>
      <c r="Y215" s="1"/>
      <c r="Z215" s="1"/>
    </row>
    <row r="216" spans="1:26" ht="15.75" customHeight="1" x14ac:dyDescent="0.2">
      <c r="A216" s="1"/>
      <c r="B216" s="2"/>
      <c r="C216" s="2"/>
      <c r="D216" s="2"/>
      <c r="E216" s="69"/>
      <c r="F216" s="2"/>
      <c r="G216" s="3"/>
      <c r="H216" s="2"/>
      <c r="I216" s="22"/>
      <c r="J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1"/>
      <c r="Y216" s="1"/>
      <c r="Z216" s="1"/>
    </row>
    <row r="217" spans="1:26" ht="15.75" customHeight="1" x14ac:dyDescent="0.2">
      <c r="A217" s="1"/>
      <c r="B217" s="2"/>
      <c r="C217" s="2"/>
      <c r="D217" s="2"/>
      <c r="E217" s="69"/>
      <c r="F217" s="2"/>
      <c r="G217" s="3"/>
      <c r="H217" s="2"/>
      <c r="I217" s="22"/>
      <c r="J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1"/>
      <c r="Y217" s="1"/>
      <c r="Z217" s="1"/>
    </row>
    <row r="218" spans="1:26" ht="15.75" customHeight="1" x14ac:dyDescent="0.2">
      <c r="A218" s="1"/>
      <c r="B218" s="2"/>
      <c r="C218" s="2"/>
      <c r="D218" s="2"/>
      <c r="E218" s="69"/>
      <c r="F218" s="2"/>
      <c r="G218" s="3"/>
      <c r="H218" s="2"/>
      <c r="I218" s="22"/>
      <c r="J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1"/>
      <c r="Y218" s="1"/>
      <c r="Z218" s="1"/>
    </row>
    <row r="219" spans="1:26" ht="15.75" customHeight="1" x14ac:dyDescent="0.2">
      <c r="A219" s="1"/>
      <c r="B219" s="2"/>
      <c r="C219" s="2"/>
      <c r="D219" s="2"/>
      <c r="E219" s="69"/>
      <c r="F219" s="2"/>
      <c r="G219" s="3"/>
      <c r="H219" s="2"/>
      <c r="I219" s="22"/>
      <c r="J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1"/>
      <c r="Y219" s="1"/>
      <c r="Z219" s="1"/>
    </row>
    <row r="220" spans="1:26" ht="15.75" customHeight="1" x14ac:dyDescent="0.2">
      <c r="A220" s="1"/>
      <c r="B220" s="2"/>
      <c r="C220" s="2"/>
      <c r="D220" s="2"/>
      <c r="E220" s="69"/>
      <c r="F220" s="2"/>
      <c r="G220" s="3"/>
      <c r="H220" s="2"/>
      <c r="I220" s="22"/>
      <c r="J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1"/>
      <c r="Y220" s="1"/>
      <c r="Z220" s="1"/>
    </row>
    <row r="221" spans="1:26" ht="15.75" customHeight="1" x14ac:dyDescent="0.2">
      <c r="A221" s="1"/>
      <c r="B221" s="2"/>
      <c r="C221" s="2"/>
      <c r="D221" s="2"/>
      <c r="E221" s="69"/>
      <c r="F221" s="2"/>
      <c r="G221" s="3"/>
      <c r="H221" s="2"/>
      <c r="I221" s="22"/>
      <c r="J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1"/>
      <c r="Y221" s="1"/>
      <c r="Z221" s="1"/>
    </row>
    <row r="222" spans="1:26" ht="15.75" customHeight="1" x14ac:dyDescent="0.2">
      <c r="A222" s="1"/>
      <c r="B222" s="2"/>
      <c r="C222" s="2"/>
      <c r="D222" s="2"/>
      <c r="E222" s="69"/>
      <c r="F222" s="2"/>
      <c r="G222" s="3"/>
      <c r="H222" s="2"/>
      <c r="I222" s="22"/>
      <c r="J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1"/>
      <c r="Y222" s="1"/>
      <c r="Z222" s="1"/>
    </row>
    <row r="223" spans="1:26" ht="15.75" customHeight="1" x14ac:dyDescent="0.2">
      <c r="A223" s="1"/>
      <c r="B223" s="2"/>
      <c r="C223" s="2"/>
      <c r="D223" s="2"/>
      <c r="E223" s="69"/>
      <c r="F223" s="2"/>
      <c r="G223" s="3"/>
      <c r="H223" s="2"/>
      <c r="I223" s="22"/>
      <c r="J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1"/>
      <c r="Y223" s="1"/>
      <c r="Z223" s="1"/>
    </row>
    <row r="224" spans="1:26" ht="15.75" customHeight="1" x14ac:dyDescent="0.2">
      <c r="A224" s="1"/>
      <c r="B224" s="2"/>
      <c r="C224" s="2"/>
      <c r="D224" s="2"/>
      <c r="E224" s="69"/>
      <c r="F224" s="2"/>
      <c r="G224" s="3"/>
      <c r="H224" s="2"/>
      <c r="I224" s="22"/>
      <c r="J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1"/>
      <c r="Y224" s="1"/>
      <c r="Z224" s="1"/>
    </row>
    <row r="225" spans="1:26" ht="15.75" customHeight="1" x14ac:dyDescent="0.2">
      <c r="A225" s="1"/>
      <c r="B225" s="2"/>
      <c r="C225" s="2"/>
      <c r="D225" s="2"/>
      <c r="E225" s="69"/>
      <c r="F225" s="2"/>
      <c r="G225" s="3"/>
      <c r="H225" s="2"/>
      <c r="I225" s="22"/>
      <c r="J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1"/>
      <c r="Y225" s="1"/>
      <c r="Z225" s="1"/>
    </row>
    <row r="226" spans="1:26" ht="15.75" customHeight="1" x14ac:dyDescent="0.2">
      <c r="A226" s="1"/>
      <c r="B226" s="2"/>
      <c r="C226" s="2"/>
      <c r="D226" s="2"/>
      <c r="E226" s="69"/>
      <c r="F226" s="2"/>
      <c r="G226" s="3"/>
      <c r="H226" s="2"/>
      <c r="I226" s="22"/>
      <c r="J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1"/>
      <c r="Y226" s="1"/>
      <c r="Z226" s="1"/>
    </row>
    <row r="227" spans="1:26" ht="15.75" customHeight="1" x14ac:dyDescent="0.2">
      <c r="A227" s="1"/>
      <c r="B227" s="2"/>
      <c r="C227" s="2"/>
      <c r="D227" s="2"/>
      <c r="E227" s="69"/>
      <c r="F227" s="2"/>
      <c r="G227" s="3"/>
      <c r="H227" s="2"/>
      <c r="I227" s="22"/>
      <c r="J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1"/>
      <c r="Y227" s="1"/>
      <c r="Z227" s="1"/>
    </row>
    <row r="228" spans="1:26" ht="15.75" customHeight="1" x14ac:dyDescent="0.2">
      <c r="A228" s="1"/>
      <c r="B228" s="2"/>
      <c r="C228" s="2"/>
      <c r="D228" s="2"/>
      <c r="E228" s="69"/>
      <c r="F228" s="2"/>
      <c r="G228" s="3"/>
      <c r="H228" s="2"/>
      <c r="I228" s="22"/>
      <c r="J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1"/>
      <c r="Y228" s="1"/>
      <c r="Z228" s="1"/>
    </row>
    <row r="229" spans="1:26" ht="15.75" customHeight="1" x14ac:dyDescent="0.2">
      <c r="A229" s="1"/>
      <c r="B229" s="2"/>
      <c r="C229" s="2"/>
      <c r="D229" s="2"/>
      <c r="E229" s="69"/>
      <c r="F229" s="2"/>
      <c r="G229" s="3"/>
      <c r="H229" s="2"/>
      <c r="I229" s="22"/>
      <c r="J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1"/>
      <c r="Y229" s="1"/>
      <c r="Z229" s="1"/>
    </row>
    <row r="230" spans="1:26" ht="15.75" customHeight="1" x14ac:dyDescent="0.2">
      <c r="A230" s="1"/>
      <c r="B230" s="2"/>
      <c r="C230" s="2"/>
      <c r="D230" s="2"/>
      <c r="E230" s="69"/>
      <c r="F230" s="2"/>
      <c r="G230" s="3"/>
      <c r="H230" s="2"/>
      <c r="I230" s="22"/>
      <c r="J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1"/>
      <c r="Y230" s="1"/>
      <c r="Z230" s="1"/>
    </row>
    <row r="231" spans="1:26" ht="15.75" customHeight="1" x14ac:dyDescent="0.2">
      <c r="A231" s="1"/>
      <c r="B231" s="2"/>
      <c r="C231" s="2"/>
      <c r="D231" s="2"/>
      <c r="E231" s="69"/>
      <c r="F231" s="2"/>
      <c r="G231" s="3"/>
      <c r="H231" s="2"/>
      <c r="I231" s="22"/>
      <c r="J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1"/>
      <c r="Y231" s="1"/>
      <c r="Z231" s="1"/>
    </row>
    <row r="232" spans="1:26" ht="15.75" customHeight="1" x14ac:dyDescent="0.2">
      <c r="A232" s="1"/>
      <c r="B232" s="2"/>
      <c r="C232" s="2"/>
      <c r="D232" s="2"/>
      <c r="E232" s="69"/>
      <c r="F232" s="2"/>
      <c r="G232" s="3"/>
      <c r="H232" s="2"/>
      <c r="I232" s="22"/>
      <c r="J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1"/>
      <c r="Y232" s="1"/>
      <c r="Z232" s="1"/>
    </row>
    <row r="233" spans="1:26" ht="15.75" customHeight="1" x14ac:dyDescent="0.2">
      <c r="A233" s="1"/>
      <c r="B233" s="2"/>
      <c r="C233" s="2"/>
      <c r="D233" s="2"/>
      <c r="E233" s="69"/>
      <c r="F233" s="2"/>
      <c r="G233" s="3"/>
      <c r="H233" s="2"/>
      <c r="I233" s="22"/>
      <c r="J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1"/>
      <c r="Y233" s="1"/>
      <c r="Z233" s="1"/>
    </row>
    <row r="234" spans="1:26" ht="15.75" customHeight="1" x14ac:dyDescent="0.2">
      <c r="A234" s="1"/>
      <c r="B234" s="2"/>
      <c r="C234" s="2"/>
      <c r="D234" s="2"/>
      <c r="E234" s="69"/>
      <c r="F234" s="2"/>
      <c r="G234" s="3"/>
      <c r="H234" s="2"/>
      <c r="I234" s="22"/>
      <c r="J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1"/>
      <c r="Y234" s="1"/>
      <c r="Z234" s="1"/>
    </row>
    <row r="235" spans="1:26" ht="15.75" customHeight="1" x14ac:dyDescent="0.2">
      <c r="A235" s="1"/>
      <c r="B235" s="2"/>
      <c r="C235" s="2"/>
      <c r="D235" s="2"/>
      <c r="E235" s="69"/>
      <c r="F235" s="2"/>
      <c r="G235" s="3"/>
      <c r="H235" s="2"/>
      <c r="I235" s="22"/>
      <c r="J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1"/>
      <c r="Y235" s="1"/>
      <c r="Z235" s="1"/>
    </row>
    <row r="236" spans="1:26" ht="15.75" customHeight="1" x14ac:dyDescent="0.2">
      <c r="A236" s="1"/>
      <c r="B236" s="2"/>
      <c r="C236" s="2"/>
      <c r="D236" s="2"/>
      <c r="E236" s="69"/>
      <c r="F236" s="2"/>
      <c r="G236" s="3"/>
      <c r="H236" s="2"/>
      <c r="I236" s="22"/>
      <c r="J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1"/>
      <c r="Y236" s="1"/>
      <c r="Z236" s="1"/>
    </row>
    <row r="237" spans="1:26" ht="15.75" customHeight="1" x14ac:dyDescent="0.2">
      <c r="A237" s="1"/>
      <c r="B237" s="2"/>
      <c r="C237" s="2"/>
      <c r="D237" s="2"/>
      <c r="E237" s="69"/>
      <c r="F237" s="2"/>
      <c r="G237" s="3"/>
      <c r="H237" s="2"/>
      <c r="I237" s="22"/>
      <c r="J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1"/>
      <c r="Y237" s="1"/>
      <c r="Z237" s="1"/>
    </row>
    <row r="238" spans="1:26" ht="15.75" customHeight="1" x14ac:dyDescent="0.2">
      <c r="A238" s="1"/>
      <c r="B238" s="2"/>
      <c r="C238" s="2"/>
      <c r="D238" s="2"/>
      <c r="E238" s="69"/>
      <c r="F238" s="2"/>
      <c r="G238" s="3"/>
      <c r="H238" s="2"/>
      <c r="I238" s="22"/>
      <c r="J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1"/>
      <c r="Y238" s="1"/>
      <c r="Z238" s="1"/>
    </row>
    <row r="239" spans="1:26" ht="15.75" customHeight="1" x14ac:dyDescent="0.2">
      <c r="A239" s="1"/>
      <c r="B239" s="2"/>
      <c r="C239" s="2"/>
      <c r="D239" s="2"/>
      <c r="E239" s="69"/>
      <c r="F239" s="2"/>
      <c r="G239" s="3"/>
      <c r="H239" s="2"/>
      <c r="I239" s="22"/>
      <c r="J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1"/>
      <c r="Y239" s="1"/>
      <c r="Z239" s="1"/>
    </row>
    <row r="240" spans="1:26" ht="15.75" customHeight="1" x14ac:dyDescent="0.2">
      <c r="A240" s="1"/>
      <c r="B240" s="2"/>
      <c r="C240" s="2"/>
      <c r="D240" s="2"/>
      <c r="E240" s="69"/>
      <c r="F240" s="2"/>
      <c r="G240" s="3"/>
      <c r="H240" s="2"/>
      <c r="I240" s="22"/>
      <c r="J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1"/>
      <c r="Y240" s="1"/>
      <c r="Z240" s="1"/>
    </row>
    <row r="241" spans="1:26" ht="15.75" customHeight="1" x14ac:dyDescent="0.2">
      <c r="A241" s="1"/>
      <c r="B241" s="2"/>
      <c r="C241" s="2"/>
      <c r="D241" s="2"/>
      <c r="E241" s="69"/>
      <c r="F241" s="2"/>
      <c r="G241" s="3"/>
      <c r="H241" s="2"/>
      <c r="I241" s="22"/>
      <c r="J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1"/>
      <c r="Y241" s="1"/>
      <c r="Z241" s="1"/>
    </row>
    <row r="242" spans="1:26" ht="15.75" customHeight="1" x14ac:dyDescent="0.2">
      <c r="A242" s="1"/>
      <c r="B242" s="2"/>
      <c r="C242" s="2"/>
      <c r="D242" s="2"/>
      <c r="E242" s="69"/>
      <c r="F242" s="2"/>
      <c r="G242" s="3"/>
      <c r="H242" s="2"/>
      <c r="I242" s="22"/>
      <c r="J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1"/>
      <c r="Y242" s="1"/>
      <c r="Z242" s="1"/>
    </row>
    <row r="243" spans="1:26" ht="15.75" customHeight="1" x14ac:dyDescent="0.2">
      <c r="A243" s="1"/>
      <c r="B243" s="2"/>
      <c r="C243" s="2"/>
      <c r="D243" s="2"/>
      <c r="E243" s="69"/>
      <c r="F243" s="2"/>
      <c r="G243" s="3"/>
      <c r="H243" s="2"/>
      <c r="I243" s="22"/>
      <c r="J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1"/>
      <c r="Y243" s="1"/>
      <c r="Z243" s="1"/>
    </row>
    <row r="244" spans="1:26" ht="15.75" customHeight="1" x14ac:dyDescent="0.2">
      <c r="A244" s="1"/>
      <c r="B244" s="2"/>
      <c r="C244" s="2"/>
      <c r="D244" s="2"/>
      <c r="E244" s="69"/>
      <c r="F244" s="2"/>
      <c r="G244" s="3"/>
      <c r="H244" s="2"/>
      <c r="I244" s="22"/>
      <c r="J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1"/>
      <c r="Y244" s="1"/>
      <c r="Z244" s="1"/>
    </row>
    <row r="245" spans="1:26" ht="15.75" customHeight="1" x14ac:dyDescent="0.2">
      <c r="A245" s="1"/>
      <c r="B245" s="2"/>
      <c r="C245" s="2"/>
      <c r="D245" s="2"/>
      <c r="E245" s="69"/>
      <c r="F245" s="2"/>
      <c r="G245" s="3"/>
      <c r="H245" s="2"/>
      <c r="I245" s="22"/>
      <c r="J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1"/>
      <c r="Y245" s="1"/>
      <c r="Z245" s="1"/>
    </row>
    <row r="246" spans="1:26" ht="15.75" customHeight="1" x14ac:dyDescent="0.2">
      <c r="A246" s="1"/>
      <c r="B246" s="2"/>
      <c r="C246" s="2"/>
      <c r="D246" s="2"/>
      <c r="E246" s="69"/>
      <c r="F246" s="2"/>
      <c r="G246" s="3"/>
      <c r="H246" s="2"/>
      <c r="I246" s="22"/>
      <c r="J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1"/>
      <c r="Y246" s="1"/>
      <c r="Z246" s="1"/>
    </row>
    <row r="247" spans="1:26" ht="15.75" customHeight="1" x14ac:dyDescent="0.2">
      <c r="A247" s="1"/>
      <c r="B247" s="2"/>
      <c r="C247" s="2"/>
      <c r="D247" s="2"/>
      <c r="E247" s="69"/>
      <c r="F247" s="2"/>
      <c r="G247" s="3"/>
      <c r="H247" s="2"/>
      <c r="I247" s="22"/>
      <c r="J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1"/>
      <c r="Y247" s="1"/>
      <c r="Z247" s="1"/>
    </row>
    <row r="248" spans="1:26" ht="15.75" customHeight="1" x14ac:dyDescent="0.2">
      <c r="A248" s="1"/>
      <c r="B248" s="2"/>
      <c r="C248" s="2"/>
      <c r="D248" s="2"/>
      <c r="E248" s="69"/>
      <c r="F248" s="2"/>
      <c r="G248" s="3"/>
      <c r="H248" s="2"/>
      <c r="I248" s="22"/>
      <c r="J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1"/>
      <c r="Y248" s="1"/>
      <c r="Z248" s="1"/>
    </row>
    <row r="249" spans="1:26" ht="15.75" customHeight="1" x14ac:dyDescent="0.2">
      <c r="A249" s="1"/>
      <c r="B249" s="2"/>
      <c r="C249" s="2"/>
      <c r="D249" s="2"/>
      <c r="E249" s="69"/>
      <c r="F249" s="2"/>
      <c r="G249" s="3"/>
      <c r="H249" s="2"/>
      <c r="I249" s="22"/>
      <c r="J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1"/>
      <c r="Y249" s="1"/>
      <c r="Z249" s="1"/>
    </row>
    <row r="250" spans="1:26" ht="15.75" customHeight="1" x14ac:dyDescent="0.2">
      <c r="A250" s="1"/>
      <c r="B250" s="2"/>
      <c r="C250" s="2"/>
      <c r="D250" s="2"/>
      <c r="E250" s="69"/>
      <c r="F250" s="2"/>
      <c r="G250" s="3"/>
      <c r="H250" s="2"/>
      <c r="I250" s="22"/>
      <c r="J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1"/>
      <c r="Y250" s="1"/>
      <c r="Z250" s="1"/>
    </row>
    <row r="251" spans="1:26" ht="15.75" customHeight="1" x14ac:dyDescent="0.2">
      <c r="A251" s="1"/>
      <c r="B251" s="2"/>
      <c r="C251" s="2"/>
      <c r="D251" s="2"/>
      <c r="E251" s="69"/>
      <c r="F251" s="2"/>
      <c r="G251" s="3"/>
      <c r="H251" s="2"/>
      <c r="I251" s="22"/>
      <c r="J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1"/>
      <c r="Y251" s="1"/>
      <c r="Z251" s="1"/>
    </row>
    <row r="252" spans="1:26" ht="15.75" customHeight="1" x14ac:dyDescent="0.2">
      <c r="A252" s="1"/>
      <c r="B252" s="2"/>
      <c r="C252" s="2"/>
      <c r="D252" s="2"/>
      <c r="E252" s="69"/>
      <c r="F252" s="2"/>
      <c r="G252" s="3"/>
      <c r="H252" s="2"/>
      <c r="I252" s="22"/>
      <c r="J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1"/>
      <c r="Y252" s="1"/>
      <c r="Z252" s="1"/>
    </row>
    <row r="253" spans="1:26" ht="15.75" customHeight="1" x14ac:dyDescent="0.2">
      <c r="A253" s="1"/>
      <c r="B253" s="2"/>
      <c r="C253" s="2"/>
      <c r="D253" s="2"/>
      <c r="E253" s="69"/>
      <c r="F253" s="2"/>
      <c r="G253" s="3"/>
      <c r="H253" s="2"/>
      <c r="I253" s="22"/>
      <c r="J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1"/>
      <c r="Y253" s="1"/>
      <c r="Z253" s="1"/>
    </row>
    <row r="254" spans="1:26" ht="15.75" customHeight="1" x14ac:dyDescent="0.2">
      <c r="A254" s="1"/>
      <c r="B254" s="2"/>
      <c r="C254" s="2"/>
      <c r="D254" s="2"/>
      <c r="E254" s="69"/>
      <c r="F254" s="2"/>
      <c r="G254" s="3"/>
      <c r="H254" s="2"/>
      <c r="I254" s="22"/>
      <c r="J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1"/>
      <c r="Y254" s="1"/>
      <c r="Z254" s="1"/>
    </row>
    <row r="255" spans="1:26" ht="15.75" customHeight="1" x14ac:dyDescent="0.2">
      <c r="A255" s="1"/>
      <c r="B255" s="2"/>
      <c r="C255" s="2"/>
      <c r="D255" s="2"/>
      <c r="E255" s="69"/>
      <c r="F255" s="2"/>
      <c r="G255" s="3"/>
      <c r="H255" s="2"/>
      <c r="I255" s="22"/>
      <c r="J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1"/>
      <c r="Y255" s="1"/>
      <c r="Z255" s="1"/>
    </row>
    <row r="256" spans="1:26" ht="15.75" customHeight="1" x14ac:dyDescent="0.2">
      <c r="A256" s="1"/>
      <c r="B256" s="2"/>
      <c r="C256" s="2"/>
      <c r="D256" s="2"/>
      <c r="E256" s="69"/>
      <c r="F256" s="2"/>
      <c r="G256" s="3"/>
      <c r="H256" s="2"/>
      <c r="I256" s="22"/>
      <c r="J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1"/>
      <c r="Y256" s="1"/>
      <c r="Z256" s="1"/>
    </row>
    <row r="257" spans="1:26" ht="15.75" customHeight="1" x14ac:dyDescent="0.2">
      <c r="A257" s="1"/>
      <c r="B257" s="2"/>
      <c r="C257" s="2"/>
      <c r="D257" s="2"/>
      <c r="E257" s="69"/>
      <c r="F257" s="2"/>
      <c r="G257" s="3"/>
      <c r="H257" s="2"/>
      <c r="I257" s="22"/>
      <c r="J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1"/>
      <c r="Y257" s="1"/>
      <c r="Z257" s="1"/>
    </row>
    <row r="258" spans="1:26" ht="15.75" customHeight="1" x14ac:dyDescent="0.2">
      <c r="A258" s="1"/>
      <c r="B258" s="2"/>
      <c r="C258" s="2"/>
      <c r="D258" s="2"/>
      <c r="E258" s="69"/>
      <c r="F258" s="2"/>
      <c r="G258" s="3"/>
      <c r="H258" s="2"/>
      <c r="I258" s="22"/>
      <c r="J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1"/>
      <c r="Y258" s="1"/>
      <c r="Z258" s="1"/>
    </row>
    <row r="259" spans="1:26" ht="15.75" customHeight="1" x14ac:dyDescent="0.2">
      <c r="A259" s="1"/>
      <c r="B259" s="2"/>
      <c r="C259" s="2"/>
      <c r="D259" s="2"/>
      <c r="E259" s="69"/>
      <c r="F259" s="2"/>
      <c r="G259" s="3"/>
      <c r="H259" s="2"/>
      <c r="I259" s="22"/>
      <c r="J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1"/>
      <c r="Y259" s="1"/>
      <c r="Z259" s="1"/>
    </row>
    <row r="260" spans="1:26" ht="15.75" customHeight="1" x14ac:dyDescent="0.2">
      <c r="A260" s="1"/>
      <c r="B260" s="2"/>
      <c r="C260" s="2"/>
      <c r="D260" s="2"/>
      <c r="E260" s="69"/>
      <c r="F260" s="2"/>
      <c r="G260" s="3"/>
      <c r="H260" s="2"/>
      <c r="I260" s="22"/>
      <c r="J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1"/>
      <c r="Y260" s="1"/>
      <c r="Z260" s="1"/>
    </row>
    <row r="261" spans="1:26" ht="15.75" customHeight="1" x14ac:dyDescent="0.2">
      <c r="A261" s="1"/>
      <c r="B261" s="2"/>
      <c r="C261" s="2"/>
      <c r="D261" s="2"/>
      <c r="E261" s="69"/>
      <c r="F261" s="2"/>
      <c r="G261" s="3"/>
      <c r="H261" s="2"/>
      <c r="I261" s="22"/>
      <c r="J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1"/>
      <c r="Y261" s="1"/>
      <c r="Z261" s="1"/>
    </row>
    <row r="262" spans="1:26" ht="15.75" customHeight="1" x14ac:dyDescent="0.2">
      <c r="A262" s="1"/>
      <c r="B262" s="2"/>
      <c r="C262" s="2"/>
      <c r="D262" s="2"/>
      <c r="E262" s="69"/>
      <c r="F262" s="2"/>
      <c r="G262" s="3"/>
      <c r="H262" s="2"/>
      <c r="I262" s="22"/>
      <c r="J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1"/>
      <c r="Y262" s="1"/>
      <c r="Z262" s="1"/>
    </row>
    <row r="263" spans="1:26" ht="15.75" customHeight="1" x14ac:dyDescent="0.2">
      <c r="A263" s="1"/>
      <c r="B263" s="2"/>
      <c r="C263" s="2"/>
      <c r="D263" s="2"/>
      <c r="E263" s="69"/>
      <c r="F263" s="2"/>
      <c r="G263" s="3"/>
      <c r="H263" s="2"/>
      <c r="I263" s="22"/>
      <c r="J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1"/>
      <c r="Y263" s="1"/>
      <c r="Z263" s="1"/>
    </row>
    <row r="264" spans="1:26" ht="15.75" customHeight="1" x14ac:dyDescent="0.2">
      <c r="A264" s="1"/>
      <c r="B264" s="2"/>
      <c r="C264" s="2"/>
      <c r="D264" s="2"/>
      <c r="E264" s="69"/>
      <c r="F264" s="2"/>
      <c r="G264" s="3"/>
      <c r="H264" s="2"/>
      <c r="I264" s="22"/>
      <c r="J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1"/>
      <c r="Y264" s="1"/>
      <c r="Z264" s="1"/>
    </row>
    <row r="265" spans="1:26" ht="15.75" customHeight="1" x14ac:dyDescent="0.2">
      <c r="A265" s="1"/>
      <c r="B265" s="2"/>
      <c r="C265" s="2"/>
      <c r="D265" s="2"/>
      <c r="E265" s="69"/>
      <c r="F265" s="2"/>
      <c r="G265" s="3"/>
      <c r="H265" s="2"/>
      <c r="I265" s="22"/>
      <c r="J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1"/>
      <c r="Y265" s="1"/>
      <c r="Z265" s="1"/>
    </row>
    <row r="266" spans="1:26" ht="15.75" customHeight="1" x14ac:dyDescent="0.2">
      <c r="A266" s="1"/>
      <c r="B266" s="2"/>
      <c r="C266" s="2"/>
      <c r="D266" s="2"/>
      <c r="E266" s="69"/>
      <c r="F266" s="2"/>
      <c r="G266" s="3"/>
      <c r="H266" s="2"/>
      <c r="I266" s="22"/>
      <c r="J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1"/>
      <c r="Y266" s="1"/>
      <c r="Z266" s="1"/>
    </row>
    <row r="267" spans="1:26" ht="15.75" customHeight="1" x14ac:dyDescent="0.2">
      <c r="A267" s="1"/>
      <c r="B267" s="2"/>
      <c r="C267" s="2"/>
      <c r="D267" s="2"/>
      <c r="E267" s="69"/>
      <c r="F267" s="2"/>
      <c r="G267" s="3"/>
      <c r="H267" s="2"/>
      <c r="I267" s="22"/>
      <c r="J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1"/>
      <c r="Y267" s="1"/>
      <c r="Z267" s="1"/>
    </row>
    <row r="268" spans="1:26" ht="15.75" customHeight="1" x14ac:dyDescent="0.2">
      <c r="A268" s="1"/>
      <c r="B268" s="2"/>
      <c r="C268" s="2"/>
      <c r="D268" s="2"/>
      <c r="E268" s="69"/>
      <c r="F268" s="2"/>
      <c r="G268" s="3"/>
      <c r="H268" s="2"/>
      <c r="I268" s="22"/>
      <c r="J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1"/>
      <c r="Y268" s="1"/>
      <c r="Z268" s="1"/>
    </row>
    <row r="269" spans="1:26" ht="15.75" customHeight="1" x14ac:dyDescent="0.2">
      <c r="A269" s="1"/>
      <c r="B269" s="2"/>
      <c r="C269" s="2"/>
      <c r="D269" s="2"/>
      <c r="E269" s="69"/>
      <c r="F269" s="2"/>
      <c r="G269" s="3"/>
      <c r="H269" s="2"/>
      <c r="I269" s="22"/>
      <c r="J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1"/>
      <c r="Y269" s="1"/>
      <c r="Z269" s="1"/>
    </row>
    <row r="270" spans="1:26" ht="15.75" customHeight="1" x14ac:dyDescent="0.2">
      <c r="A270" s="1"/>
      <c r="B270" s="2"/>
      <c r="C270" s="2"/>
      <c r="D270" s="2"/>
      <c r="E270" s="69"/>
      <c r="F270" s="2"/>
      <c r="G270" s="3"/>
      <c r="H270" s="2"/>
      <c r="I270" s="22"/>
      <c r="J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1"/>
      <c r="Y270" s="1"/>
      <c r="Z270" s="1"/>
    </row>
    <row r="271" spans="1:26" ht="15.75" customHeight="1" x14ac:dyDescent="0.2">
      <c r="A271" s="1"/>
      <c r="B271" s="2"/>
      <c r="C271" s="2"/>
      <c r="D271" s="2"/>
      <c r="E271" s="69"/>
      <c r="F271" s="2"/>
      <c r="G271" s="3"/>
      <c r="H271" s="2"/>
      <c r="I271" s="22"/>
      <c r="J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1"/>
      <c r="Y271" s="1"/>
      <c r="Z271" s="1"/>
    </row>
    <row r="272" spans="1:26" ht="15.75" customHeight="1" x14ac:dyDescent="0.2">
      <c r="A272" s="1"/>
      <c r="B272" s="2"/>
      <c r="C272" s="2"/>
      <c r="D272" s="2"/>
      <c r="E272" s="69"/>
      <c r="F272" s="2"/>
      <c r="G272" s="3"/>
      <c r="H272" s="2"/>
      <c r="I272" s="22"/>
      <c r="J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1"/>
      <c r="Y272" s="1"/>
      <c r="Z272" s="1"/>
    </row>
    <row r="273" spans="1:26" ht="15.75" customHeight="1" x14ac:dyDescent="0.2">
      <c r="A273" s="1"/>
      <c r="B273" s="2"/>
      <c r="C273" s="2"/>
      <c r="D273" s="2"/>
      <c r="E273" s="69"/>
      <c r="F273" s="2"/>
      <c r="G273" s="3"/>
      <c r="H273" s="2"/>
      <c r="I273" s="22"/>
      <c r="J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1"/>
      <c r="Y273" s="1"/>
      <c r="Z273" s="1"/>
    </row>
    <row r="274" spans="1:26" ht="15.75" customHeight="1" x14ac:dyDescent="0.2">
      <c r="A274" s="1"/>
      <c r="B274" s="2"/>
      <c r="C274" s="2"/>
      <c r="D274" s="2"/>
      <c r="E274" s="69"/>
      <c r="F274" s="2"/>
      <c r="G274" s="3"/>
      <c r="H274" s="2"/>
      <c r="I274" s="22"/>
      <c r="J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1"/>
      <c r="Y274" s="1"/>
      <c r="Z274" s="1"/>
    </row>
    <row r="275" spans="1:26" ht="15.75" customHeight="1" x14ac:dyDescent="0.2">
      <c r="A275" s="1"/>
      <c r="B275" s="2"/>
      <c r="C275" s="2"/>
      <c r="D275" s="2"/>
      <c r="E275" s="69"/>
      <c r="F275" s="2"/>
      <c r="G275" s="3"/>
      <c r="H275" s="2"/>
      <c r="I275" s="22"/>
      <c r="J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1"/>
      <c r="Y275" s="1"/>
      <c r="Z275" s="1"/>
    </row>
    <row r="276" spans="1:26" ht="15.75" customHeight="1" x14ac:dyDescent="0.2">
      <c r="A276" s="1"/>
      <c r="B276" s="2"/>
      <c r="C276" s="2"/>
      <c r="D276" s="2"/>
      <c r="E276" s="69"/>
      <c r="F276" s="2"/>
      <c r="G276" s="3"/>
      <c r="H276" s="2"/>
      <c r="I276" s="22"/>
      <c r="J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1"/>
      <c r="Y276" s="1"/>
      <c r="Z276" s="1"/>
    </row>
    <row r="277" spans="1:26" ht="15.75" customHeight="1" x14ac:dyDescent="0.2">
      <c r="A277" s="1"/>
      <c r="B277" s="2"/>
      <c r="C277" s="2"/>
      <c r="D277" s="2"/>
      <c r="E277" s="69"/>
      <c r="F277" s="2"/>
      <c r="G277" s="3"/>
      <c r="H277" s="2"/>
      <c r="I277" s="22"/>
      <c r="J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1"/>
      <c r="Y277" s="1"/>
      <c r="Z277" s="1"/>
    </row>
    <row r="278" spans="1:26" ht="15.75" customHeight="1" x14ac:dyDescent="0.2">
      <c r="A278" s="1"/>
      <c r="B278" s="2"/>
      <c r="C278" s="2"/>
      <c r="D278" s="2"/>
      <c r="E278" s="69"/>
      <c r="F278" s="2"/>
      <c r="G278" s="3"/>
      <c r="H278" s="2"/>
      <c r="I278" s="22"/>
      <c r="J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1"/>
      <c r="Y278" s="1"/>
      <c r="Z278" s="1"/>
    </row>
    <row r="279" spans="1:26" ht="15.75" customHeight="1" x14ac:dyDescent="0.2">
      <c r="A279" s="1"/>
      <c r="B279" s="2"/>
      <c r="C279" s="2"/>
      <c r="D279" s="2"/>
      <c r="E279" s="69"/>
      <c r="F279" s="2"/>
      <c r="G279" s="3"/>
      <c r="H279" s="2"/>
      <c r="I279" s="22"/>
      <c r="J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1"/>
      <c r="Y279" s="1"/>
      <c r="Z279" s="1"/>
    </row>
    <row r="280" spans="1:26" ht="15.75" customHeight="1" x14ac:dyDescent="0.2">
      <c r="A280" s="1"/>
      <c r="B280" s="2"/>
      <c r="C280" s="2"/>
      <c r="D280" s="2"/>
      <c r="E280" s="69"/>
      <c r="F280" s="2"/>
      <c r="G280" s="3"/>
      <c r="H280" s="2"/>
      <c r="I280" s="22"/>
      <c r="J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1"/>
      <c r="Y280" s="1"/>
      <c r="Z280" s="1"/>
    </row>
    <row r="281" spans="1:26" ht="15.75" customHeight="1" x14ac:dyDescent="0.2">
      <c r="A281" s="1"/>
      <c r="B281" s="2"/>
      <c r="C281" s="2"/>
      <c r="D281" s="2"/>
      <c r="E281" s="69"/>
      <c r="F281" s="2"/>
      <c r="G281" s="3"/>
      <c r="H281" s="2"/>
      <c r="I281" s="22"/>
      <c r="J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1"/>
      <c r="Y281" s="1"/>
      <c r="Z281" s="1"/>
    </row>
    <row r="282" spans="1:26" ht="15.75" customHeight="1" x14ac:dyDescent="0.2">
      <c r="A282" s="1"/>
      <c r="B282" s="2"/>
      <c r="C282" s="2"/>
      <c r="D282" s="2"/>
      <c r="E282" s="69"/>
      <c r="F282" s="2"/>
      <c r="G282" s="3"/>
      <c r="H282" s="2"/>
      <c r="I282" s="22"/>
      <c r="J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1"/>
      <c r="Y282" s="1"/>
      <c r="Z282" s="1"/>
    </row>
    <row r="283" spans="1:26" ht="15.75" customHeight="1" x14ac:dyDescent="0.2">
      <c r="A283" s="1"/>
      <c r="B283" s="2"/>
      <c r="C283" s="2"/>
      <c r="D283" s="2"/>
      <c r="E283" s="69"/>
      <c r="F283" s="2"/>
      <c r="G283" s="3"/>
      <c r="H283" s="2"/>
      <c r="I283" s="22"/>
      <c r="J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1"/>
      <c r="Y283" s="1"/>
      <c r="Z283" s="1"/>
    </row>
    <row r="284" spans="1:26" ht="15.75" customHeight="1" x14ac:dyDescent="0.2">
      <c r="A284" s="1"/>
      <c r="B284" s="2"/>
      <c r="C284" s="2"/>
      <c r="D284" s="2"/>
      <c r="E284" s="69"/>
      <c r="F284" s="2"/>
      <c r="G284" s="3"/>
      <c r="H284" s="2"/>
      <c r="I284" s="22"/>
      <c r="J284" s="2"/>
      <c r="L284" s="1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1"/>
      <c r="Y284" s="1"/>
      <c r="Z284" s="1"/>
    </row>
    <row r="285" spans="1:26" ht="15.75" customHeight="1" x14ac:dyDescent="0.2">
      <c r="A285" s="1"/>
      <c r="B285" s="2"/>
      <c r="C285" s="2"/>
      <c r="D285" s="2"/>
      <c r="E285" s="69"/>
      <c r="F285" s="2"/>
      <c r="G285" s="3"/>
      <c r="H285" s="2"/>
      <c r="I285" s="22"/>
      <c r="J285" s="2"/>
      <c r="L285" s="1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1"/>
      <c r="Y285" s="1"/>
      <c r="Z285" s="1"/>
    </row>
    <row r="286" spans="1:26" ht="15.75" customHeight="1" x14ac:dyDescent="0.2">
      <c r="A286" s="1"/>
      <c r="B286" s="2"/>
      <c r="C286" s="2"/>
      <c r="D286" s="2"/>
      <c r="E286" s="69"/>
      <c r="F286" s="2"/>
      <c r="G286" s="3"/>
      <c r="H286" s="2"/>
      <c r="I286" s="22"/>
      <c r="J286" s="2"/>
      <c r="L286" s="1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1"/>
      <c r="Y286" s="1"/>
      <c r="Z286" s="1"/>
    </row>
    <row r="287" spans="1:26" ht="15.75" customHeight="1" x14ac:dyDescent="0.2">
      <c r="A287" s="1"/>
      <c r="B287" s="2"/>
      <c r="C287" s="2"/>
      <c r="D287" s="2"/>
      <c r="E287" s="69"/>
      <c r="F287" s="2"/>
      <c r="G287" s="3"/>
      <c r="H287" s="2"/>
      <c r="I287" s="22"/>
      <c r="J287" s="2"/>
      <c r="L287" s="1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1"/>
      <c r="Y287" s="1"/>
      <c r="Z287" s="1"/>
    </row>
    <row r="288" spans="1:26" ht="15.75" customHeight="1" x14ac:dyDescent="0.2">
      <c r="A288" s="1"/>
      <c r="B288" s="2"/>
      <c r="C288" s="2"/>
      <c r="D288" s="2"/>
      <c r="E288" s="69"/>
      <c r="F288" s="2"/>
      <c r="G288" s="3"/>
      <c r="H288" s="2"/>
      <c r="I288" s="22"/>
      <c r="J288" s="2"/>
      <c r="L288" s="1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1"/>
      <c r="Y288" s="1"/>
      <c r="Z288" s="1"/>
    </row>
    <row r="289" spans="1:26" ht="15.75" customHeight="1" x14ac:dyDescent="0.2">
      <c r="A289" s="1"/>
      <c r="B289" s="2"/>
      <c r="C289" s="2"/>
      <c r="D289" s="2"/>
      <c r="E289" s="69"/>
      <c r="F289" s="2"/>
      <c r="G289" s="3"/>
      <c r="H289" s="2"/>
      <c r="I289" s="22"/>
      <c r="J289" s="2"/>
      <c r="L289" s="1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1"/>
      <c r="Y289" s="1"/>
      <c r="Z289" s="1"/>
    </row>
    <row r="290" spans="1:26" ht="15.75" customHeight="1" x14ac:dyDescent="0.2">
      <c r="A290" s="1"/>
      <c r="B290" s="2"/>
      <c r="C290" s="2"/>
      <c r="D290" s="2"/>
      <c r="E290" s="69"/>
      <c r="F290" s="2"/>
      <c r="G290" s="3"/>
      <c r="H290" s="2"/>
      <c r="I290" s="22"/>
      <c r="J290" s="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2"/>
      <c r="C291" s="2"/>
      <c r="D291" s="2"/>
      <c r="E291" s="69"/>
      <c r="F291" s="2"/>
      <c r="G291" s="3"/>
      <c r="H291" s="2"/>
      <c r="I291" s="22"/>
      <c r="J291" s="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2"/>
      <c r="C292" s="2"/>
      <c r="D292" s="2"/>
      <c r="E292" s="69"/>
      <c r="F292" s="2"/>
      <c r="G292" s="3"/>
      <c r="H292" s="2"/>
      <c r="I292" s="22"/>
      <c r="J292" s="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2"/>
      <c r="C293" s="2"/>
      <c r="D293" s="2"/>
      <c r="E293" s="69"/>
      <c r="F293" s="2"/>
      <c r="G293" s="3"/>
      <c r="H293" s="2"/>
      <c r="I293" s="22"/>
      <c r="J293" s="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2"/>
      <c r="C294" s="2"/>
      <c r="D294" s="2"/>
      <c r="E294" s="69"/>
      <c r="F294" s="2"/>
      <c r="G294" s="3"/>
      <c r="H294" s="2"/>
      <c r="I294" s="22"/>
      <c r="J294" s="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2"/>
      <c r="C295" s="2"/>
      <c r="D295" s="2"/>
      <c r="E295" s="69"/>
      <c r="F295" s="2"/>
      <c r="G295" s="3"/>
      <c r="H295" s="2"/>
      <c r="I295" s="22"/>
      <c r="J295" s="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2"/>
      <c r="C296" s="2"/>
      <c r="D296" s="2"/>
      <c r="E296" s="69"/>
      <c r="F296" s="2"/>
      <c r="G296" s="3"/>
      <c r="H296" s="2"/>
      <c r="I296" s="22"/>
      <c r="J296" s="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2"/>
      <c r="C297" s="2"/>
      <c r="D297" s="2"/>
      <c r="E297" s="69"/>
      <c r="F297" s="2"/>
      <c r="G297" s="3"/>
      <c r="H297" s="2"/>
      <c r="I297" s="22"/>
      <c r="J297" s="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2"/>
      <c r="C298" s="2"/>
      <c r="D298" s="2"/>
      <c r="E298" s="69"/>
      <c r="F298" s="2"/>
      <c r="G298" s="3"/>
      <c r="H298" s="2"/>
      <c r="I298" s="22"/>
      <c r="J298" s="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2"/>
      <c r="C299" s="2"/>
      <c r="D299" s="2"/>
      <c r="E299" s="69"/>
      <c r="F299" s="2"/>
      <c r="G299" s="3"/>
      <c r="H299" s="2"/>
      <c r="I299" s="22"/>
      <c r="J299" s="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2"/>
      <c r="C300" s="2"/>
      <c r="D300" s="2"/>
      <c r="E300" s="69"/>
      <c r="F300" s="2"/>
      <c r="G300" s="3"/>
      <c r="H300" s="2"/>
      <c r="I300" s="22"/>
      <c r="J300" s="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2"/>
      <c r="C301" s="2"/>
      <c r="D301" s="2"/>
      <c r="E301" s="69"/>
      <c r="F301" s="2"/>
      <c r="G301" s="3"/>
      <c r="H301" s="2"/>
      <c r="I301" s="22"/>
      <c r="J301" s="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2"/>
      <c r="C302" s="2"/>
      <c r="D302" s="2"/>
      <c r="E302" s="69"/>
      <c r="F302" s="2"/>
      <c r="G302" s="3"/>
      <c r="H302" s="2"/>
      <c r="I302" s="22"/>
      <c r="J302" s="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2"/>
      <c r="C303" s="2"/>
      <c r="D303" s="2"/>
      <c r="E303" s="69"/>
      <c r="F303" s="2"/>
      <c r="G303" s="3"/>
      <c r="H303" s="2"/>
      <c r="I303" s="22"/>
      <c r="J303" s="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2"/>
      <c r="C304" s="2"/>
      <c r="D304" s="2"/>
      <c r="E304" s="69"/>
      <c r="F304" s="2"/>
      <c r="G304" s="3"/>
      <c r="H304" s="2"/>
      <c r="I304" s="22"/>
      <c r="J304" s="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2"/>
      <c r="C305" s="2"/>
      <c r="D305" s="2"/>
      <c r="E305" s="69"/>
      <c r="F305" s="2"/>
      <c r="G305" s="3"/>
      <c r="H305" s="2"/>
      <c r="I305" s="22"/>
      <c r="J305" s="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2"/>
      <c r="C306" s="2"/>
      <c r="D306" s="2"/>
      <c r="E306" s="69"/>
      <c r="F306" s="2"/>
      <c r="G306" s="3"/>
      <c r="H306" s="2"/>
      <c r="I306" s="22"/>
      <c r="J306" s="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2"/>
      <c r="C307" s="2"/>
      <c r="D307" s="2"/>
      <c r="E307" s="69"/>
      <c r="F307" s="2"/>
      <c r="G307" s="1"/>
      <c r="H307" s="2"/>
      <c r="I307" s="22"/>
      <c r="J307" s="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2"/>
      <c r="C308" s="2"/>
      <c r="D308" s="2"/>
      <c r="E308" s="69"/>
      <c r="F308" s="2"/>
      <c r="G308" s="1"/>
      <c r="H308" s="2"/>
      <c r="I308" s="22"/>
      <c r="J308" s="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2"/>
      <c r="C309" s="2"/>
      <c r="D309" s="2"/>
      <c r="E309" s="69"/>
      <c r="F309" s="2"/>
      <c r="G309" s="1"/>
      <c r="H309" s="2"/>
      <c r="I309" s="22"/>
      <c r="J309" s="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2"/>
      <c r="C310" s="2"/>
      <c r="D310" s="2"/>
      <c r="E310" s="69"/>
      <c r="F310" s="1"/>
      <c r="G310" s="1"/>
      <c r="H310" s="2"/>
      <c r="I310" s="22"/>
      <c r="J310" s="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2"/>
      <c r="C311" s="2"/>
      <c r="D311" s="2"/>
      <c r="E311" s="69"/>
      <c r="F311" s="1"/>
      <c r="G311" s="1"/>
      <c r="H311" s="2"/>
      <c r="I311" s="22"/>
      <c r="J311" s="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2"/>
      <c r="C312" s="2"/>
      <c r="D312" s="2"/>
      <c r="E312" s="69"/>
      <c r="F312" s="1"/>
      <c r="G312" s="1"/>
      <c r="H312" s="2"/>
      <c r="I312" s="22"/>
      <c r="J312" s="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2"/>
      <c r="C313" s="2"/>
      <c r="D313" s="1"/>
      <c r="E313" s="69"/>
      <c r="F313" s="1"/>
      <c r="G313" s="1"/>
      <c r="H313" s="2"/>
      <c r="I313" s="22"/>
      <c r="J313" s="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2"/>
      <c r="D314" s="1"/>
      <c r="E314" s="69"/>
      <c r="F314" s="1"/>
      <c r="G314" s="1"/>
      <c r="H314" s="1"/>
      <c r="I314" s="1"/>
      <c r="J314" s="1"/>
      <c r="K314" s="59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2"/>
      <c r="D315" s="1"/>
      <c r="E315" s="69"/>
      <c r="F315" s="1"/>
      <c r="G315" s="1"/>
      <c r="H315" s="1"/>
      <c r="I315" s="1"/>
      <c r="J315" s="1"/>
      <c r="K315" s="59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2"/>
      <c r="D316" s="1"/>
      <c r="E316" s="69"/>
      <c r="F316" s="1"/>
      <c r="G316" s="1"/>
      <c r="H316" s="1"/>
      <c r="I316" s="1"/>
      <c r="J316" s="1"/>
      <c r="K316" s="59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69"/>
      <c r="F317" s="1"/>
      <c r="G317" s="1"/>
      <c r="H317" s="1"/>
      <c r="I317" s="1"/>
      <c r="J317" s="1"/>
      <c r="K317" s="59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69"/>
      <c r="F318" s="1"/>
      <c r="G318" s="1"/>
      <c r="H318" s="1"/>
      <c r="I318" s="1"/>
      <c r="J318" s="1"/>
      <c r="K318" s="59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69"/>
      <c r="F319" s="1"/>
      <c r="G319" s="1"/>
      <c r="H319" s="1"/>
      <c r="I319" s="1"/>
      <c r="J319" s="1"/>
      <c r="K319" s="59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69"/>
      <c r="F320" s="1"/>
      <c r="G320" s="1"/>
      <c r="H320" s="1"/>
      <c r="I320" s="1"/>
      <c r="J320" s="1"/>
      <c r="K320" s="59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69"/>
      <c r="F321" s="1"/>
      <c r="G321" s="1"/>
      <c r="H321" s="1"/>
      <c r="I321" s="1"/>
      <c r="J321" s="1"/>
      <c r="K321" s="59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69"/>
      <c r="F322" s="1"/>
      <c r="G322" s="1"/>
      <c r="H322" s="1"/>
      <c r="I322" s="1"/>
      <c r="J322" s="1"/>
      <c r="K322" s="59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69"/>
      <c r="F323" s="1"/>
      <c r="G323" s="1"/>
      <c r="H323" s="1"/>
      <c r="I323" s="1"/>
      <c r="J323" s="1"/>
      <c r="K323" s="59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69"/>
      <c r="F324" s="1"/>
      <c r="G324" s="1"/>
      <c r="H324" s="1"/>
      <c r="I324" s="1"/>
      <c r="J324" s="1"/>
      <c r="K324" s="59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69"/>
      <c r="F325" s="1"/>
      <c r="G325" s="1"/>
      <c r="H325" s="1"/>
      <c r="I325" s="1"/>
      <c r="J325" s="1"/>
      <c r="K325" s="59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69"/>
      <c r="F326" s="1"/>
      <c r="G326" s="1"/>
      <c r="H326" s="1"/>
      <c r="I326" s="1"/>
      <c r="J326" s="1"/>
      <c r="K326" s="59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69"/>
      <c r="F327" s="1"/>
      <c r="G327" s="1"/>
      <c r="H327" s="1"/>
      <c r="I327" s="1"/>
      <c r="J327" s="1"/>
      <c r="K327" s="59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69"/>
      <c r="F328" s="1"/>
      <c r="G328" s="1"/>
      <c r="H328" s="1"/>
      <c r="I328" s="1"/>
      <c r="J328" s="1"/>
      <c r="K328" s="59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69"/>
      <c r="F329" s="1"/>
      <c r="G329" s="1"/>
      <c r="H329" s="1"/>
      <c r="I329" s="1"/>
      <c r="J329" s="1"/>
      <c r="K329" s="59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69"/>
      <c r="F330" s="1"/>
      <c r="G330" s="1"/>
      <c r="H330" s="1"/>
      <c r="I330" s="1"/>
      <c r="J330" s="1"/>
      <c r="K330" s="59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69"/>
      <c r="F331" s="1"/>
      <c r="G331" s="1"/>
      <c r="H331" s="1"/>
      <c r="I331" s="1"/>
      <c r="J331" s="1"/>
      <c r="K331" s="59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69"/>
      <c r="F332" s="1"/>
      <c r="G332" s="1"/>
      <c r="H332" s="1"/>
      <c r="I332" s="1"/>
      <c r="J332" s="1"/>
      <c r="K332" s="59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69"/>
      <c r="F333" s="1"/>
      <c r="G333" s="1"/>
      <c r="H333" s="1"/>
      <c r="I333" s="1"/>
      <c r="J333" s="1"/>
      <c r="K333" s="59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69"/>
      <c r="F334" s="1"/>
      <c r="G334" s="1"/>
      <c r="H334" s="1"/>
      <c r="I334" s="1"/>
      <c r="J334" s="1"/>
      <c r="K334" s="59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69"/>
      <c r="F335" s="1"/>
      <c r="G335" s="1"/>
      <c r="H335" s="1"/>
      <c r="I335" s="1"/>
      <c r="J335" s="1"/>
      <c r="K335" s="59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69"/>
      <c r="F336" s="1"/>
      <c r="G336" s="1"/>
      <c r="H336" s="1"/>
      <c r="I336" s="1"/>
      <c r="J336" s="1"/>
      <c r="K336" s="59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69"/>
      <c r="F337" s="1"/>
      <c r="G337" s="1"/>
      <c r="H337" s="1"/>
      <c r="I337" s="1"/>
      <c r="J337" s="1"/>
      <c r="K337" s="59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69"/>
      <c r="F338" s="1"/>
      <c r="G338" s="1"/>
      <c r="H338" s="1"/>
      <c r="I338" s="1"/>
      <c r="J338" s="1"/>
      <c r="K338" s="59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69"/>
      <c r="F339" s="1"/>
      <c r="G339" s="1"/>
      <c r="H339" s="1"/>
      <c r="I339" s="1"/>
      <c r="J339" s="1"/>
      <c r="K339" s="59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69"/>
      <c r="F340" s="1"/>
      <c r="G340" s="1"/>
      <c r="H340" s="1"/>
      <c r="I340" s="1"/>
      <c r="J340" s="1"/>
      <c r="K340" s="59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69"/>
      <c r="F341" s="1"/>
      <c r="G341" s="1"/>
      <c r="H341" s="1"/>
      <c r="I341" s="1"/>
      <c r="J341" s="1"/>
      <c r="K341" s="59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69"/>
      <c r="F342" s="1"/>
      <c r="G342" s="1"/>
      <c r="H342" s="1"/>
      <c r="I342" s="1"/>
      <c r="J342" s="1"/>
      <c r="K342" s="59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69"/>
      <c r="F343" s="1"/>
      <c r="G343" s="1"/>
      <c r="H343" s="1"/>
      <c r="I343" s="1"/>
      <c r="J343" s="1"/>
      <c r="K343" s="59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69"/>
      <c r="F344" s="1"/>
      <c r="G344" s="1"/>
      <c r="H344" s="1"/>
      <c r="I344" s="1"/>
      <c r="J344" s="1"/>
      <c r="K344" s="59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69"/>
      <c r="F345" s="1"/>
      <c r="G345" s="1"/>
      <c r="H345" s="1"/>
      <c r="I345" s="1"/>
      <c r="J345" s="1"/>
      <c r="K345" s="59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69"/>
      <c r="F346" s="1"/>
      <c r="G346" s="1"/>
      <c r="H346" s="1"/>
      <c r="I346" s="1"/>
      <c r="J346" s="1"/>
      <c r="K346" s="59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20"/>
      <c r="E347" s="69"/>
      <c r="F347" s="1"/>
      <c r="G347" s="1"/>
      <c r="H347" s="1"/>
      <c r="I347" s="1"/>
      <c r="J347" s="1"/>
      <c r="K347" s="59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20"/>
      <c r="C348" s="1"/>
      <c r="D348" s="20"/>
      <c r="E348" s="69"/>
      <c r="F348" s="1"/>
      <c r="G348" s="1"/>
      <c r="H348" s="1"/>
      <c r="I348" s="1"/>
      <c r="J348" s="1"/>
      <c r="K348" s="59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20"/>
      <c r="C349" s="1"/>
      <c r="D349" s="20"/>
      <c r="E349" s="69"/>
      <c r="F349" s="1"/>
      <c r="G349" s="1"/>
      <c r="H349" s="1"/>
      <c r="I349" s="1"/>
      <c r="J349" s="1"/>
      <c r="K349" s="59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20"/>
      <c r="C350" s="1"/>
      <c r="D350" s="20"/>
      <c r="E350" s="69"/>
      <c r="F350" s="1"/>
      <c r="G350" s="1"/>
      <c r="H350" s="1"/>
      <c r="I350" s="1"/>
      <c r="J350" s="1"/>
      <c r="K350" s="59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20"/>
      <c r="C351" s="20"/>
      <c r="D351" s="20"/>
      <c r="E351" s="69"/>
      <c r="F351" s="1"/>
      <c r="G351" s="1"/>
      <c r="H351" s="1"/>
      <c r="I351" s="1"/>
      <c r="J351" s="1"/>
      <c r="K351" s="59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20"/>
      <c r="C352" s="20"/>
      <c r="D352" s="20"/>
      <c r="E352" s="69"/>
      <c r="F352" s="1"/>
      <c r="G352" s="1"/>
      <c r="H352" s="1"/>
      <c r="I352" s="1"/>
      <c r="J352" s="1"/>
      <c r="K352" s="59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20"/>
      <c r="C353" s="20"/>
      <c r="D353" s="20"/>
      <c r="E353" s="69"/>
      <c r="F353" s="1"/>
      <c r="G353" s="1"/>
      <c r="H353" s="1"/>
      <c r="I353" s="1"/>
      <c r="J353" s="1"/>
      <c r="K353" s="59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20"/>
      <c r="C354" s="20"/>
      <c r="D354" s="20"/>
      <c r="E354" s="69"/>
      <c r="F354" s="1"/>
      <c r="G354" s="1"/>
      <c r="H354" s="1"/>
      <c r="I354" s="1"/>
      <c r="J354" s="1"/>
      <c r="K354" s="59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20"/>
      <c r="C355" s="20"/>
      <c r="D355" s="20"/>
      <c r="E355" s="69"/>
      <c r="F355" s="1"/>
      <c r="G355" s="1"/>
      <c r="H355" s="1"/>
      <c r="I355" s="1"/>
      <c r="J355" s="1"/>
      <c r="K355" s="59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20"/>
      <c r="C356" s="20"/>
      <c r="D356" s="20"/>
      <c r="E356" s="69"/>
      <c r="F356" s="1"/>
      <c r="G356" s="1"/>
      <c r="H356" s="1"/>
      <c r="I356" s="1"/>
      <c r="J356" s="1"/>
      <c r="K356" s="59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20"/>
      <c r="C357" s="20"/>
      <c r="D357" s="20"/>
      <c r="E357" s="69"/>
      <c r="F357" s="1"/>
      <c r="G357" s="1"/>
      <c r="H357" s="1"/>
      <c r="I357" s="1"/>
      <c r="J357" s="1"/>
      <c r="K357" s="59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20"/>
      <c r="C358" s="20"/>
      <c r="D358" s="20"/>
      <c r="E358" s="69"/>
      <c r="F358" s="1"/>
      <c r="G358" s="1"/>
      <c r="H358" s="1"/>
      <c r="I358" s="1"/>
      <c r="J358" s="1"/>
      <c r="K358" s="59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20"/>
      <c r="C359" s="20"/>
      <c r="D359" s="20"/>
      <c r="E359" s="69"/>
      <c r="F359" s="1"/>
      <c r="G359" s="1"/>
      <c r="H359" s="1"/>
      <c r="I359" s="1"/>
      <c r="J359" s="1"/>
      <c r="K359" s="59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20"/>
      <c r="C360" s="20"/>
      <c r="D360" s="20"/>
      <c r="E360" s="69"/>
      <c r="F360" s="1"/>
      <c r="G360" s="1"/>
      <c r="H360" s="1"/>
      <c r="I360" s="1"/>
      <c r="J360" s="1"/>
      <c r="K360" s="59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20"/>
      <c r="C361" s="20"/>
      <c r="D361" s="20"/>
      <c r="E361" s="69"/>
      <c r="F361" s="1"/>
      <c r="G361" s="1"/>
      <c r="H361" s="1"/>
      <c r="I361" s="1"/>
      <c r="J361" s="1"/>
      <c r="K361" s="59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20"/>
      <c r="C362" s="20"/>
      <c r="D362" s="20"/>
      <c r="E362" s="69"/>
      <c r="F362" s="1"/>
      <c r="G362" s="1"/>
      <c r="H362" s="1"/>
      <c r="I362" s="1"/>
      <c r="J362" s="1"/>
      <c r="K362" s="59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20"/>
      <c r="C363" s="20"/>
      <c r="D363" s="20"/>
      <c r="E363" s="69"/>
      <c r="F363" s="1"/>
      <c r="G363" s="1"/>
      <c r="H363" s="1"/>
      <c r="I363" s="1"/>
      <c r="J363" s="1"/>
      <c r="K363" s="59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20"/>
      <c r="C364" s="20"/>
      <c r="D364" s="20"/>
      <c r="E364" s="69"/>
      <c r="F364" s="1"/>
      <c r="G364" s="1"/>
      <c r="H364" s="1"/>
      <c r="I364" s="1"/>
      <c r="J364" s="1"/>
      <c r="K364" s="59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20"/>
      <c r="C365" s="20"/>
      <c r="D365" s="20"/>
      <c r="E365" s="69"/>
      <c r="F365" s="1"/>
      <c r="G365" s="1"/>
      <c r="H365" s="1"/>
      <c r="I365" s="1"/>
      <c r="J365" s="1"/>
      <c r="K365" s="59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20"/>
      <c r="C366" s="20"/>
      <c r="D366" s="20"/>
      <c r="E366" s="69"/>
      <c r="F366" s="1"/>
      <c r="G366" s="1"/>
      <c r="H366" s="1"/>
      <c r="I366" s="1"/>
      <c r="J366" s="1"/>
      <c r="K366" s="59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20"/>
      <c r="C367" s="20"/>
      <c r="D367" s="20"/>
      <c r="E367" s="69"/>
      <c r="F367" s="1"/>
      <c r="G367" s="1"/>
      <c r="H367" s="1"/>
      <c r="I367" s="1"/>
      <c r="J367" s="1"/>
      <c r="K367" s="59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20"/>
      <c r="C368" s="20"/>
      <c r="D368" s="20"/>
      <c r="E368" s="69"/>
      <c r="F368" s="1"/>
      <c r="G368" s="1"/>
      <c r="H368" s="1"/>
      <c r="I368" s="1"/>
      <c r="J368" s="1"/>
      <c r="K368" s="59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20"/>
      <c r="C369" s="20"/>
      <c r="D369" s="20"/>
      <c r="E369" s="69"/>
      <c r="F369" s="1"/>
      <c r="G369" s="1"/>
      <c r="H369" s="1"/>
      <c r="I369" s="1"/>
      <c r="J369" s="1"/>
      <c r="K369" s="59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20"/>
      <c r="C370" s="20"/>
      <c r="D370" s="20"/>
      <c r="E370" s="69"/>
      <c r="F370" s="1"/>
      <c r="G370" s="1"/>
      <c r="H370" s="1"/>
      <c r="I370" s="1"/>
      <c r="J370" s="1"/>
      <c r="K370" s="59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20"/>
      <c r="C371" s="20"/>
      <c r="D371" s="20"/>
      <c r="E371" s="69"/>
      <c r="F371" s="1"/>
      <c r="G371" s="1"/>
      <c r="H371" s="1"/>
      <c r="I371" s="1"/>
      <c r="J371" s="1"/>
      <c r="K371" s="59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20"/>
      <c r="C372" s="20"/>
      <c r="D372" s="20"/>
      <c r="E372" s="69"/>
      <c r="F372" s="1"/>
      <c r="G372" s="1"/>
      <c r="H372" s="1"/>
      <c r="I372" s="1"/>
      <c r="J372" s="1"/>
      <c r="K372" s="59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20"/>
      <c r="C373" s="20"/>
      <c r="D373" s="20"/>
      <c r="E373" s="69"/>
      <c r="F373" s="1"/>
      <c r="G373" s="1"/>
      <c r="H373" s="1"/>
      <c r="I373" s="1"/>
      <c r="J373" s="1"/>
      <c r="K373" s="59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20"/>
      <c r="C374" s="20"/>
      <c r="D374" s="20"/>
      <c r="E374" s="69"/>
      <c r="F374" s="1"/>
      <c r="G374" s="1"/>
      <c r="H374" s="1"/>
      <c r="I374" s="1"/>
      <c r="J374" s="1"/>
      <c r="K374" s="59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20"/>
      <c r="C375" s="20"/>
      <c r="D375" s="20"/>
      <c r="E375" s="69"/>
      <c r="F375" s="1"/>
      <c r="G375" s="1"/>
      <c r="H375" s="1"/>
      <c r="I375" s="1"/>
      <c r="J375" s="1"/>
      <c r="K375" s="59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20"/>
      <c r="C376" s="20"/>
      <c r="D376" s="20"/>
      <c r="E376" s="69"/>
      <c r="F376" s="1"/>
      <c r="G376" s="1"/>
      <c r="H376" s="1"/>
      <c r="I376" s="1"/>
      <c r="J376" s="1"/>
      <c r="K376" s="59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20"/>
      <c r="C377" s="20"/>
      <c r="D377" s="20"/>
      <c r="E377" s="69"/>
      <c r="F377" s="1"/>
      <c r="G377" s="1"/>
      <c r="H377" s="1"/>
      <c r="I377" s="1"/>
      <c r="J377" s="1"/>
      <c r="K377" s="59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20"/>
      <c r="C378" s="20"/>
      <c r="D378" s="20"/>
      <c r="E378" s="69"/>
      <c r="F378" s="1"/>
      <c r="G378" s="1"/>
      <c r="H378" s="1"/>
      <c r="I378" s="1"/>
      <c r="J378" s="1"/>
      <c r="K378" s="59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20"/>
      <c r="C379" s="20"/>
      <c r="D379" s="20"/>
      <c r="E379" s="69"/>
      <c r="F379" s="1"/>
      <c r="G379" s="1"/>
      <c r="H379" s="1"/>
      <c r="I379" s="1"/>
      <c r="J379" s="1"/>
      <c r="K379" s="59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20"/>
      <c r="C380" s="20"/>
      <c r="D380" s="20"/>
      <c r="E380" s="69"/>
      <c r="F380" s="1"/>
      <c r="G380" s="1"/>
      <c r="H380" s="1"/>
      <c r="I380" s="1"/>
      <c r="J380" s="1"/>
      <c r="K380" s="59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20"/>
      <c r="C381" s="20"/>
      <c r="D381" s="20"/>
      <c r="E381" s="69"/>
      <c r="F381" s="1"/>
      <c r="G381" s="1"/>
      <c r="H381" s="1"/>
      <c r="I381" s="1"/>
      <c r="J381" s="1"/>
      <c r="K381" s="59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20"/>
      <c r="C382" s="20"/>
      <c r="D382" s="20"/>
      <c r="E382" s="69"/>
      <c r="F382" s="1"/>
      <c r="G382" s="1"/>
      <c r="H382" s="1"/>
      <c r="I382" s="1"/>
      <c r="J382" s="1"/>
      <c r="K382" s="59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20"/>
      <c r="C383" s="20"/>
      <c r="D383" s="20"/>
      <c r="E383" s="69"/>
      <c r="F383" s="1"/>
      <c r="G383" s="1"/>
      <c r="H383" s="1"/>
      <c r="I383" s="1"/>
      <c r="J383" s="1"/>
      <c r="K383" s="59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20"/>
      <c r="C384" s="20"/>
      <c r="D384" s="20"/>
      <c r="E384" s="69"/>
      <c r="F384" s="1"/>
      <c r="G384" s="1"/>
      <c r="H384" s="1"/>
      <c r="I384" s="1"/>
      <c r="J384" s="1"/>
      <c r="K384" s="59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20"/>
      <c r="C385" s="20"/>
      <c r="D385" s="20"/>
      <c r="E385" s="69"/>
      <c r="F385" s="1"/>
      <c r="G385" s="1"/>
      <c r="H385" s="1"/>
      <c r="I385" s="1"/>
      <c r="J385" s="1"/>
      <c r="K385" s="59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20"/>
      <c r="C386" s="20"/>
      <c r="D386" s="20"/>
      <c r="E386" s="69"/>
      <c r="F386" s="1"/>
      <c r="G386" s="1"/>
      <c r="H386" s="1"/>
      <c r="I386" s="1"/>
      <c r="J386" s="1"/>
      <c r="K386" s="59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20"/>
      <c r="C387" s="20"/>
      <c r="D387" s="20"/>
      <c r="E387" s="69"/>
      <c r="F387" s="1"/>
      <c r="G387" s="1"/>
      <c r="H387" s="1"/>
      <c r="I387" s="1"/>
      <c r="J387" s="1"/>
      <c r="K387" s="59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20"/>
      <c r="C388" s="20"/>
      <c r="D388" s="20"/>
      <c r="E388" s="69"/>
      <c r="F388" s="1"/>
      <c r="G388" s="1"/>
      <c r="H388" s="1"/>
      <c r="I388" s="1"/>
      <c r="J388" s="1"/>
      <c r="K388" s="59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20"/>
      <c r="C389" s="20"/>
      <c r="D389" s="20"/>
      <c r="E389" s="69"/>
      <c r="F389" s="1"/>
      <c r="G389" s="1"/>
      <c r="H389" s="1"/>
      <c r="I389" s="1"/>
      <c r="J389" s="1"/>
      <c r="K389" s="59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20"/>
      <c r="C390" s="20"/>
      <c r="D390" s="20"/>
      <c r="E390" s="69"/>
      <c r="F390" s="1"/>
      <c r="G390" s="1"/>
      <c r="H390" s="1"/>
      <c r="I390" s="1"/>
      <c r="J390" s="1"/>
      <c r="K390" s="59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20"/>
      <c r="C391" s="20"/>
      <c r="D391" s="20"/>
      <c r="E391" s="69"/>
      <c r="F391" s="1"/>
      <c r="G391" s="1"/>
      <c r="H391" s="1"/>
      <c r="I391" s="1"/>
      <c r="J391" s="1"/>
      <c r="K391" s="59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20"/>
      <c r="C392" s="20"/>
      <c r="D392" s="20"/>
      <c r="E392" s="69"/>
      <c r="F392" s="1"/>
      <c r="G392" s="1"/>
      <c r="H392" s="1"/>
      <c r="I392" s="1"/>
      <c r="J392" s="1"/>
      <c r="K392" s="59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20"/>
      <c r="C393" s="20"/>
      <c r="D393" s="20"/>
      <c r="E393" s="69"/>
      <c r="F393" s="1"/>
      <c r="G393" s="1"/>
      <c r="H393" s="1"/>
      <c r="I393" s="1"/>
      <c r="J393" s="1"/>
      <c r="K393" s="59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20"/>
      <c r="C394" s="20"/>
      <c r="D394" s="20"/>
      <c r="E394" s="69"/>
      <c r="F394" s="1"/>
      <c r="G394" s="1"/>
      <c r="H394" s="1"/>
      <c r="I394" s="1"/>
      <c r="J394" s="1"/>
      <c r="K394" s="59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20"/>
      <c r="C395" s="20"/>
      <c r="D395" s="20"/>
      <c r="E395" s="69"/>
      <c r="F395" s="1"/>
      <c r="G395" s="1"/>
      <c r="H395" s="1"/>
      <c r="I395" s="1"/>
      <c r="J395" s="1"/>
      <c r="K395" s="59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20"/>
      <c r="C396" s="20"/>
      <c r="D396" s="20"/>
      <c r="E396" s="69"/>
      <c r="F396" s="1"/>
      <c r="G396" s="1"/>
      <c r="H396" s="1"/>
      <c r="I396" s="1"/>
      <c r="J396" s="1"/>
      <c r="K396" s="59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20"/>
      <c r="C397" s="20"/>
      <c r="D397" s="20"/>
      <c r="E397" s="69"/>
      <c r="F397" s="1"/>
      <c r="G397" s="1"/>
      <c r="H397" s="1"/>
      <c r="I397" s="1"/>
      <c r="J397" s="1"/>
      <c r="K397" s="59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20"/>
      <c r="C398" s="20"/>
      <c r="D398" s="20"/>
      <c r="E398" s="69"/>
      <c r="F398" s="1"/>
      <c r="G398" s="1"/>
      <c r="H398" s="1"/>
      <c r="I398" s="1"/>
      <c r="J398" s="1"/>
      <c r="K398" s="59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20"/>
      <c r="C399" s="20"/>
      <c r="D399" s="20"/>
      <c r="E399" s="69"/>
      <c r="F399" s="1"/>
      <c r="G399" s="1"/>
      <c r="H399" s="1"/>
      <c r="I399" s="1"/>
      <c r="J399" s="1"/>
      <c r="K399" s="59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20"/>
      <c r="C400" s="20"/>
      <c r="D400" s="20"/>
      <c r="E400" s="69"/>
      <c r="F400" s="1"/>
      <c r="G400" s="1"/>
      <c r="H400" s="1"/>
      <c r="I400" s="1"/>
      <c r="J400" s="1"/>
      <c r="K400" s="59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20"/>
      <c r="C401" s="20"/>
      <c r="D401" s="20"/>
      <c r="E401" s="69"/>
      <c r="F401" s="1"/>
      <c r="G401" s="1"/>
      <c r="H401" s="1"/>
      <c r="I401" s="1"/>
      <c r="J401" s="1"/>
      <c r="K401" s="59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20"/>
      <c r="C402" s="20"/>
      <c r="D402" s="20"/>
      <c r="E402" s="69"/>
      <c r="F402" s="1"/>
      <c r="G402" s="1"/>
      <c r="H402" s="1"/>
      <c r="I402" s="1"/>
      <c r="J402" s="1"/>
      <c r="K402" s="59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20"/>
      <c r="C403" s="20"/>
      <c r="D403" s="20"/>
      <c r="E403" s="69"/>
      <c r="F403" s="1"/>
      <c r="G403" s="1"/>
      <c r="H403" s="1"/>
      <c r="I403" s="1"/>
      <c r="J403" s="1"/>
      <c r="K403" s="59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20"/>
      <c r="C404" s="20"/>
      <c r="D404" s="20"/>
      <c r="E404" s="69"/>
      <c r="F404" s="1"/>
      <c r="G404" s="1"/>
      <c r="H404" s="1"/>
      <c r="I404" s="1"/>
      <c r="J404" s="1"/>
      <c r="K404" s="59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20"/>
      <c r="C405" s="20"/>
      <c r="D405" s="20"/>
      <c r="E405" s="69"/>
      <c r="F405" s="1"/>
      <c r="G405" s="1"/>
      <c r="H405" s="1"/>
      <c r="I405" s="1"/>
      <c r="J405" s="1"/>
      <c r="K405" s="59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20"/>
      <c r="C406" s="20"/>
      <c r="D406" s="20"/>
      <c r="E406" s="69"/>
      <c r="F406" s="1"/>
      <c r="G406" s="1"/>
      <c r="H406" s="1"/>
      <c r="I406" s="1"/>
      <c r="J406" s="1"/>
      <c r="K406" s="59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20"/>
      <c r="C407" s="20"/>
      <c r="D407" s="20"/>
      <c r="E407" s="69"/>
      <c r="F407" s="1"/>
      <c r="G407" s="1"/>
      <c r="H407" s="1"/>
      <c r="I407" s="1"/>
      <c r="J407" s="1"/>
      <c r="K407" s="59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20"/>
      <c r="C408" s="20"/>
      <c r="D408" s="20"/>
      <c r="E408" s="69"/>
      <c r="F408" s="1"/>
      <c r="G408" s="1"/>
      <c r="H408" s="1"/>
      <c r="I408" s="1"/>
      <c r="J408" s="1"/>
      <c r="K408" s="59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20"/>
      <c r="C409" s="20"/>
      <c r="D409" s="20"/>
      <c r="E409" s="69"/>
      <c r="F409" s="1"/>
      <c r="G409" s="1"/>
      <c r="H409" s="1"/>
      <c r="I409" s="1"/>
      <c r="J409" s="1"/>
      <c r="K409" s="59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20"/>
      <c r="C410" s="20"/>
      <c r="D410" s="20"/>
      <c r="E410" s="69"/>
      <c r="F410" s="1"/>
      <c r="G410" s="1"/>
      <c r="H410" s="1"/>
      <c r="I410" s="1"/>
      <c r="J410" s="1"/>
      <c r="K410" s="59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20"/>
      <c r="C411" s="20"/>
      <c r="D411" s="20"/>
      <c r="E411" s="69"/>
      <c r="F411" s="1"/>
      <c r="G411" s="1"/>
      <c r="H411" s="1"/>
      <c r="I411" s="1"/>
      <c r="J411" s="1"/>
      <c r="K411" s="59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20"/>
      <c r="C412" s="20"/>
      <c r="D412" s="20"/>
      <c r="E412" s="69"/>
      <c r="F412" s="1"/>
      <c r="G412" s="1"/>
      <c r="H412" s="1"/>
      <c r="I412" s="1"/>
      <c r="J412" s="1"/>
      <c r="K412" s="59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20"/>
      <c r="C413" s="20"/>
      <c r="D413" s="20"/>
      <c r="E413" s="69"/>
      <c r="F413" s="1"/>
      <c r="G413" s="1"/>
      <c r="H413" s="1"/>
      <c r="I413" s="1"/>
      <c r="J413" s="1"/>
      <c r="K413" s="59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20"/>
      <c r="C414" s="20"/>
      <c r="D414" s="20"/>
      <c r="E414" s="69"/>
      <c r="F414" s="1"/>
      <c r="G414" s="1"/>
      <c r="H414" s="1"/>
      <c r="I414" s="1"/>
      <c r="J414" s="1"/>
      <c r="K414" s="59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20"/>
      <c r="C415" s="20"/>
      <c r="D415" s="20"/>
      <c r="E415" s="69"/>
      <c r="F415" s="1"/>
      <c r="G415" s="1"/>
      <c r="H415" s="1"/>
      <c r="I415" s="1"/>
      <c r="J415" s="1"/>
      <c r="K415" s="59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20"/>
      <c r="C416" s="20"/>
      <c r="D416" s="20"/>
      <c r="E416" s="69"/>
      <c r="F416" s="1"/>
      <c r="G416" s="1"/>
      <c r="H416" s="1"/>
      <c r="I416" s="1"/>
      <c r="J416" s="1"/>
      <c r="K416" s="59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20"/>
      <c r="C417" s="20"/>
      <c r="D417" s="20"/>
      <c r="E417" s="69"/>
      <c r="F417" s="1"/>
      <c r="G417" s="1"/>
      <c r="H417" s="1"/>
      <c r="I417" s="1"/>
      <c r="J417" s="1"/>
      <c r="K417" s="59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20"/>
      <c r="C418" s="20"/>
      <c r="D418" s="20"/>
      <c r="E418" s="69"/>
      <c r="F418" s="1"/>
      <c r="G418" s="1"/>
      <c r="H418" s="1"/>
      <c r="I418" s="1"/>
      <c r="J418" s="1"/>
      <c r="K418" s="59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20"/>
      <c r="C419" s="20"/>
      <c r="D419" s="20"/>
      <c r="E419" s="69"/>
      <c r="F419" s="1"/>
      <c r="G419" s="1"/>
      <c r="H419" s="1"/>
      <c r="I419" s="1"/>
      <c r="J419" s="1"/>
      <c r="K419" s="59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20"/>
      <c r="C420" s="20"/>
      <c r="D420" s="20"/>
      <c r="E420" s="69"/>
      <c r="F420" s="1"/>
      <c r="G420" s="1"/>
      <c r="H420" s="1"/>
      <c r="I420" s="1"/>
      <c r="J420" s="1"/>
      <c r="K420" s="59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20"/>
      <c r="C421" s="20"/>
      <c r="D421" s="20"/>
      <c r="E421" s="69"/>
      <c r="F421" s="1"/>
      <c r="G421" s="1"/>
      <c r="H421" s="1"/>
      <c r="I421" s="1"/>
      <c r="J421" s="1"/>
      <c r="K421" s="59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20"/>
      <c r="C422" s="20"/>
      <c r="D422" s="20"/>
      <c r="E422" s="69"/>
      <c r="F422" s="1"/>
      <c r="G422" s="1"/>
      <c r="H422" s="1"/>
      <c r="I422" s="1"/>
      <c r="J422" s="1"/>
      <c r="K422" s="59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20"/>
      <c r="C423" s="20"/>
      <c r="D423" s="20"/>
      <c r="E423" s="69"/>
      <c r="F423" s="1"/>
      <c r="G423" s="1"/>
      <c r="H423" s="1"/>
      <c r="I423" s="1"/>
      <c r="J423" s="1"/>
      <c r="K423" s="59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20"/>
      <c r="C424" s="20"/>
      <c r="D424" s="20"/>
      <c r="E424" s="69"/>
      <c r="F424" s="1"/>
      <c r="G424" s="1"/>
      <c r="H424" s="1"/>
      <c r="I424" s="1"/>
      <c r="J424" s="1"/>
      <c r="K424" s="59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20"/>
      <c r="C425" s="20"/>
      <c r="D425" s="20"/>
      <c r="E425" s="69"/>
      <c r="F425" s="1"/>
      <c r="G425" s="1"/>
      <c r="H425" s="1"/>
      <c r="I425" s="1"/>
      <c r="J425" s="1"/>
      <c r="K425" s="59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20"/>
      <c r="C426" s="20"/>
      <c r="D426" s="20"/>
      <c r="E426" s="69"/>
      <c r="F426" s="1"/>
      <c r="G426" s="1"/>
      <c r="H426" s="1"/>
      <c r="I426" s="1"/>
      <c r="J426" s="1"/>
      <c r="K426" s="59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20"/>
      <c r="C427" s="20"/>
      <c r="D427" s="20"/>
      <c r="E427" s="69"/>
      <c r="F427" s="1"/>
      <c r="G427" s="1"/>
      <c r="H427" s="1"/>
      <c r="I427" s="1"/>
      <c r="J427" s="1"/>
      <c r="K427" s="59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20"/>
      <c r="C428" s="20"/>
      <c r="D428" s="20"/>
      <c r="E428" s="69"/>
      <c r="F428" s="1"/>
      <c r="G428" s="1"/>
      <c r="H428" s="1"/>
      <c r="I428" s="1"/>
      <c r="J428" s="1"/>
      <c r="K428" s="59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20"/>
      <c r="C429" s="20"/>
      <c r="D429" s="20"/>
      <c r="E429" s="69"/>
      <c r="F429" s="1"/>
      <c r="G429" s="1"/>
      <c r="H429" s="1"/>
      <c r="I429" s="1"/>
      <c r="J429" s="1"/>
      <c r="K429" s="59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20"/>
      <c r="C430" s="20"/>
      <c r="D430" s="20"/>
      <c r="E430" s="69"/>
      <c r="F430" s="1"/>
      <c r="G430" s="1"/>
      <c r="H430" s="1"/>
      <c r="I430" s="1"/>
      <c r="J430" s="1"/>
      <c r="K430" s="59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20"/>
      <c r="C431" s="20"/>
      <c r="D431" s="20"/>
      <c r="E431" s="69"/>
      <c r="F431" s="1"/>
      <c r="G431" s="1"/>
      <c r="H431" s="1"/>
      <c r="I431" s="1"/>
      <c r="J431" s="1"/>
      <c r="K431" s="59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20"/>
      <c r="C432" s="20"/>
      <c r="D432" s="20"/>
      <c r="E432" s="69"/>
      <c r="F432" s="1"/>
      <c r="G432" s="1"/>
      <c r="H432" s="1"/>
      <c r="I432" s="1"/>
      <c r="J432" s="1"/>
      <c r="K432" s="59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20"/>
      <c r="C433" s="20"/>
      <c r="D433" s="20"/>
      <c r="E433" s="69"/>
      <c r="F433" s="1"/>
      <c r="G433" s="1"/>
      <c r="H433" s="1"/>
      <c r="I433" s="1"/>
      <c r="J433" s="1"/>
      <c r="K433" s="59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20"/>
      <c r="C434" s="20"/>
      <c r="D434" s="20"/>
      <c r="E434" s="69"/>
      <c r="F434" s="1"/>
      <c r="G434" s="1"/>
      <c r="H434" s="1"/>
      <c r="I434" s="1"/>
      <c r="J434" s="1"/>
      <c r="K434" s="59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20"/>
      <c r="C435" s="20"/>
      <c r="D435" s="20"/>
      <c r="E435" s="69"/>
      <c r="F435" s="1"/>
      <c r="G435" s="1"/>
      <c r="H435" s="1"/>
      <c r="I435" s="1"/>
      <c r="J435" s="1"/>
      <c r="K435" s="59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20"/>
      <c r="C436" s="20"/>
      <c r="D436" s="20"/>
      <c r="E436" s="69"/>
      <c r="F436" s="1"/>
      <c r="G436" s="1"/>
      <c r="H436" s="1"/>
      <c r="I436" s="1"/>
      <c r="J436" s="1"/>
      <c r="K436" s="59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20"/>
      <c r="C437" s="20"/>
      <c r="D437" s="20"/>
      <c r="E437" s="69"/>
      <c r="F437" s="1"/>
      <c r="G437" s="1"/>
      <c r="H437" s="1"/>
      <c r="I437" s="1"/>
      <c r="J437" s="1"/>
      <c r="K437" s="59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20"/>
      <c r="C438" s="20"/>
      <c r="D438" s="20"/>
      <c r="E438" s="69"/>
      <c r="F438" s="1"/>
      <c r="G438" s="1"/>
      <c r="H438" s="1"/>
      <c r="I438" s="1"/>
      <c r="J438" s="1"/>
      <c r="K438" s="59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20"/>
      <c r="C439" s="20"/>
      <c r="D439" s="20"/>
      <c r="E439" s="69"/>
      <c r="F439" s="1"/>
      <c r="G439" s="1"/>
      <c r="H439" s="1"/>
      <c r="I439" s="1"/>
      <c r="J439" s="1"/>
      <c r="K439" s="59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20"/>
      <c r="C440" s="20"/>
      <c r="D440" s="20"/>
      <c r="E440" s="69"/>
      <c r="F440" s="1"/>
      <c r="G440" s="1"/>
      <c r="H440" s="1"/>
      <c r="I440" s="1"/>
      <c r="J440" s="1"/>
      <c r="K440" s="59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20"/>
      <c r="C441" s="20"/>
      <c r="D441" s="20"/>
      <c r="E441" s="69"/>
      <c r="F441" s="1"/>
      <c r="G441" s="1"/>
      <c r="H441" s="1"/>
      <c r="I441" s="1"/>
      <c r="J441" s="1"/>
      <c r="K441" s="59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20"/>
      <c r="C442" s="20"/>
      <c r="D442" s="20"/>
      <c r="E442" s="69"/>
      <c r="F442" s="1"/>
      <c r="G442" s="1"/>
      <c r="H442" s="1"/>
      <c r="I442" s="1"/>
      <c r="J442" s="1"/>
      <c r="K442" s="59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20"/>
      <c r="C443" s="20"/>
      <c r="D443" s="20"/>
      <c r="E443" s="69"/>
      <c r="F443" s="1"/>
      <c r="G443" s="1"/>
      <c r="H443" s="1"/>
      <c r="I443" s="1"/>
      <c r="J443" s="1"/>
      <c r="K443" s="59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20"/>
      <c r="C444" s="20"/>
      <c r="D444" s="20"/>
      <c r="E444" s="69"/>
      <c r="F444" s="1"/>
      <c r="G444" s="1"/>
      <c r="H444" s="1"/>
      <c r="I444" s="1"/>
      <c r="J444" s="1"/>
      <c r="K444" s="59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20"/>
      <c r="C445" s="20"/>
      <c r="D445" s="20"/>
      <c r="E445" s="69"/>
      <c r="F445" s="1"/>
      <c r="G445" s="1"/>
      <c r="H445" s="1"/>
      <c r="I445" s="1"/>
      <c r="J445" s="1"/>
      <c r="K445" s="59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20"/>
      <c r="C446" s="20"/>
      <c r="D446" s="20"/>
      <c r="E446" s="69"/>
      <c r="F446" s="1"/>
      <c r="G446" s="1"/>
      <c r="H446" s="1"/>
      <c r="I446" s="1"/>
      <c r="J446" s="1"/>
      <c r="K446" s="59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20"/>
      <c r="C447" s="20"/>
      <c r="D447" s="20"/>
      <c r="E447" s="69"/>
      <c r="F447" s="1"/>
      <c r="G447" s="1"/>
      <c r="H447" s="1"/>
      <c r="I447" s="1"/>
      <c r="J447" s="1"/>
      <c r="K447" s="59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20"/>
      <c r="C448" s="20"/>
      <c r="D448" s="20"/>
      <c r="E448" s="69"/>
      <c r="F448" s="1"/>
      <c r="G448" s="1"/>
      <c r="H448" s="1"/>
      <c r="I448" s="1"/>
      <c r="J448" s="1"/>
      <c r="K448" s="59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20"/>
      <c r="C449" s="20"/>
      <c r="D449" s="20"/>
      <c r="E449" s="69"/>
      <c r="F449" s="1"/>
      <c r="G449" s="1"/>
      <c r="H449" s="1"/>
      <c r="I449" s="1"/>
      <c r="J449" s="1"/>
      <c r="K449" s="59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20"/>
      <c r="C450" s="20"/>
      <c r="D450" s="20"/>
      <c r="E450" s="69"/>
      <c r="F450" s="1"/>
      <c r="G450" s="1"/>
      <c r="H450" s="1"/>
      <c r="I450" s="1"/>
      <c r="J450" s="1"/>
      <c r="K450" s="59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20"/>
      <c r="C451" s="20"/>
      <c r="D451" s="20"/>
      <c r="E451" s="69"/>
      <c r="F451" s="1"/>
      <c r="G451" s="1"/>
      <c r="H451" s="1"/>
      <c r="I451" s="1"/>
      <c r="J451" s="1"/>
      <c r="K451" s="59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20"/>
      <c r="C452" s="20"/>
      <c r="D452" s="20"/>
      <c r="E452" s="69"/>
      <c r="F452" s="1"/>
      <c r="G452" s="1"/>
      <c r="H452" s="1"/>
      <c r="I452" s="1"/>
      <c r="J452" s="1"/>
      <c r="K452" s="59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20"/>
      <c r="C453" s="20"/>
      <c r="D453" s="20"/>
      <c r="E453" s="69"/>
      <c r="F453" s="1"/>
      <c r="G453" s="1"/>
      <c r="H453" s="1"/>
      <c r="I453" s="1"/>
      <c r="J453" s="1"/>
      <c r="K453" s="59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20"/>
      <c r="C454" s="20"/>
      <c r="D454" s="20"/>
      <c r="E454" s="69"/>
      <c r="F454" s="1"/>
      <c r="G454" s="1"/>
      <c r="H454" s="1"/>
      <c r="I454" s="1"/>
      <c r="J454" s="1"/>
      <c r="K454" s="59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20"/>
      <c r="C455" s="20"/>
      <c r="D455" s="20"/>
      <c r="E455" s="69"/>
      <c r="F455" s="1"/>
      <c r="G455" s="1"/>
      <c r="H455" s="1"/>
      <c r="I455" s="1"/>
      <c r="J455" s="1"/>
      <c r="K455" s="59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20"/>
      <c r="C456" s="20"/>
      <c r="D456" s="20"/>
      <c r="E456" s="69"/>
      <c r="F456" s="1"/>
      <c r="G456" s="1"/>
      <c r="H456" s="1"/>
      <c r="I456" s="1"/>
      <c r="J456" s="1"/>
      <c r="K456" s="59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20"/>
      <c r="C457" s="20"/>
      <c r="D457" s="20"/>
      <c r="E457" s="69"/>
      <c r="F457" s="1"/>
      <c r="G457" s="1"/>
      <c r="H457" s="1"/>
      <c r="I457" s="1"/>
      <c r="J457" s="1"/>
      <c r="K457" s="59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20"/>
      <c r="C458" s="20"/>
      <c r="D458" s="20"/>
      <c r="E458" s="69"/>
      <c r="F458" s="1"/>
      <c r="G458" s="1"/>
      <c r="H458" s="1"/>
      <c r="I458" s="1"/>
      <c r="J458" s="1"/>
      <c r="K458" s="59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20"/>
      <c r="C459" s="20"/>
      <c r="D459" s="20"/>
      <c r="E459" s="69"/>
      <c r="F459" s="1"/>
      <c r="G459" s="1"/>
      <c r="H459" s="1"/>
      <c r="I459" s="1"/>
      <c r="J459" s="1"/>
      <c r="K459" s="59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20"/>
      <c r="C460" s="20"/>
      <c r="D460" s="20"/>
      <c r="E460" s="69"/>
      <c r="F460" s="1"/>
      <c r="G460" s="1"/>
      <c r="H460" s="1"/>
      <c r="I460" s="1"/>
      <c r="J460" s="1"/>
      <c r="K460" s="59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20"/>
      <c r="C461" s="20"/>
      <c r="D461" s="20"/>
      <c r="E461" s="69"/>
      <c r="F461" s="1"/>
      <c r="G461" s="1"/>
      <c r="H461" s="1"/>
      <c r="I461" s="1"/>
      <c r="J461" s="1"/>
      <c r="K461" s="59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20"/>
      <c r="C462" s="20"/>
      <c r="D462" s="20"/>
      <c r="E462" s="69"/>
      <c r="F462" s="1"/>
      <c r="G462" s="1"/>
      <c r="H462" s="1"/>
      <c r="I462" s="1"/>
      <c r="J462" s="1"/>
      <c r="K462" s="59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20"/>
      <c r="C463" s="20"/>
      <c r="D463" s="20"/>
      <c r="E463" s="69"/>
      <c r="F463" s="1"/>
      <c r="G463" s="1"/>
      <c r="H463" s="1"/>
      <c r="I463" s="1"/>
      <c r="J463" s="1"/>
      <c r="K463" s="59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20"/>
      <c r="C464" s="20"/>
      <c r="D464" s="20"/>
      <c r="E464" s="69"/>
      <c r="F464" s="1"/>
      <c r="G464" s="1"/>
      <c r="H464" s="1"/>
      <c r="I464" s="1"/>
      <c r="J464" s="1"/>
      <c r="K464" s="59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20"/>
      <c r="C465" s="20"/>
      <c r="D465" s="20"/>
      <c r="E465" s="69"/>
      <c r="F465" s="1"/>
      <c r="G465" s="1"/>
      <c r="H465" s="1"/>
      <c r="I465" s="1"/>
      <c r="J465" s="1"/>
      <c r="K465" s="59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20"/>
      <c r="C466" s="20"/>
      <c r="D466" s="20"/>
      <c r="E466" s="69"/>
      <c r="F466" s="1"/>
      <c r="G466" s="1"/>
      <c r="H466" s="1"/>
      <c r="I466" s="1"/>
      <c r="J466" s="1"/>
      <c r="K466" s="59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20"/>
      <c r="C467" s="20"/>
      <c r="D467" s="20"/>
      <c r="E467" s="69"/>
      <c r="F467" s="1"/>
      <c r="G467" s="1"/>
      <c r="H467" s="1"/>
      <c r="I467" s="1"/>
      <c r="J467" s="1"/>
      <c r="K467" s="59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20"/>
      <c r="C468" s="20"/>
      <c r="D468" s="20"/>
      <c r="E468" s="69"/>
      <c r="F468" s="1"/>
      <c r="G468" s="1"/>
      <c r="H468" s="1"/>
      <c r="I468" s="1"/>
      <c r="J468" s="1"/>
      <c r="K468" s="59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20"/>
      <c r="C469" s="20"/>
      <c r="D469" s="20"/>
      <c r="E469" s="69"/>
      <c r="F469" s="1"/>
      <c r="G469" s="1"/>
      <c r="H469" s="1"/>
      <c r="I469" s="1"/>
      <c r="J469" s="1"/>
      <c r="K469" s="59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20"/>
      <c r="C470" s="20"/>
      <c r="D470" s="20"/>
      <c r="E470" s="69"/>
      <c r="F470" s="1"/>
      <c r="G470" s="1"/>
      <c r="H470" s="1"/>
      <c r="I470" s="1"/>
      <c r="J470" s="1"/>
      <c r="K470" s="59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20"/>
      <c r="C471" s="20"/>
      <c r="D471" s="20"/>
      <c r="E471" s="69"/>
      <c r="F471" s="1"/>
      <c r="G471" s="1"/>
      <c r="H471" s="1"/>
      <c r="I471" s="1"/>
      <c r="J471" s="1"/>
      <c r="K471" s="59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20"/>
      <c r="C472" s="20"/>
      <c r="D472" s="20"/>
      <c r="E472" s="69"/>
      <c r="F472" s="1"/>
      <c r="G472" s="1"/>
      <c r="H472" s="1"/>
      <c r="I472" s="1"/>
      <c r="J472" s="1"/>
      <c r="K472" s="59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20"/>
      <c r="C473" s="20"/>
      <c r="D473" s="20"/>
      <c r="E473" s="69"/>
      <c r="F473" s="1"/>
      <c r="G473" s="1"/>
      <c r="H473" s="1"/>
      <c r="I473" s="1"/>
      <c r="J473" s="1"/>
      <c r="K473" s="59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20"/>
      <c r="C474" s="20"/>
      <c r="D474" s="20"/>
      <c r="E474" s="69"/>
      <c r="F474" s="1"/>
      <c r="G474" s="1"/>
      <c r="H474" s="1"/>
      <c r="I474" s="1"/>
      <c r="J474" s="1"/>
      <c r="K474" s="59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20"/>
      <c r="C475" s="20"/>
      <c r="D475" s="20"/>
      <c r="E475" s="69"/>
      <c r="F475" s="1"/>
      <c r="G475" s="1"/>
      <c r="H475" s="1"/>
      <c r="I475" s="1"/>
      <c r="J475" s="1"/>
      <c r="K475" s="59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20"/>
      <c r="C476" s="20"/>
      <c r="D476" s="20"/>
      <c r="E476" s="69"/>
      <c r="F476" s="1"/>
      <c r="G476" s="1"/>
      <c r="H476" s="1"/>
      <c r="I476" s="1"/>
      <c r="J476" s="1"/>
      <c r="K476" s="59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20"/>
      <c r="C477" s="20"/>
      <c r="D477" s="20"/>
      <c r="E477" s="69"/>
      <c r="F477" s="1"/>
      <c r="G477" s="1"/>
      <c r="H477" s="1"/>
      <c r="I477" s="1"/>
      <c r="J477" s="1"/>
      <c r="K477" s="59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20"/>
      <c r="C478" s="20"/>
      <c r="D478" s="20"/>
      <c r="E478" s="69"/>
      <c r="F478" s="1"/>
      <c r="G478" s="1"/>
      <c r="H478" s="1"/>
      <c r="I478" s="1"/>
      <c r="J478" s="1"/>
      <c r="K478" s="59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20"/>
      <c r="C479" s="20"/>
      <c r="D479" s="20"/>
      <c r="E479" s="69"/>
      <c r="F479" s="1"/>
      <c r="G479" s="1"/>
      <c r="H479" s="1"/>
      <c r="I479" s="1"/>
      <c r="J479" s="1"/>
      <c r="K479" s="59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20"/>
      <c r="C480" s="20"/>
      <c r="D480" s="20"/>
      <c r="E480" s="69"/>
      <c r="F480" s="1"/>
      <c r="G480" s="1"/>
      <c r="H480" s="1"/>
      <c r="I480" s="1"/>
      <c r="J480" s="1"/>
      <c r="K480" s="59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20"/>
      <c r="C481" s="20"/>
      <c r="D481" s="20"/>
      <c r="E481" s="69"/>
      <c r="F481" s="1"/>
      <c r="G481" s="1"/>
      <c r="H481" s="1"/>
      <c r="I481" s="1"/>
      <c r="J481" s="1"/>
      <c r="K481" s="59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20"/>
      <c r="C482" s="20"/>
      <c r="D482" s="20"/>
      <c r="E482" s="69"/>
      <c r="F482" s="1"/>
      <c r="G482" s="1"/>
      <c r="H482" s="1"/>
      <c r="I482" s="1"/>
      <c r="J482" s="1"/>
      <c r="K482" s="59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20"/>
      <c r="C483" s="20"/>
      <c r="D483" s="20"/>
      <c r="E483" s="69"/>
      <c r="F483" s="1"/>
      <c r="G483" s="1"/>
      <c r="H483" s="1"/>
      <c r="I483" s="1"/>
      <c r="J483" s="1"/>
      <c r="K483" s="59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20"/>
      <c r="C484" s="20"/>
      <c r="D484" s="20"/>
      <c r="E484" s="69"/>
      <c r="F484" s="1"/>
      <c r="G484" s="1"/>
      <c r="H484" s="1"/>
      <c r="I484" s="1"/>
      <c r="J484" s="1"/>
      <c r="K484" s="59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20"/>
      <c r="C485" s="20"/>
      <c r="D485" s="20"/>
      <c r="E485" s="69"/>
      <c r="F485" s="1"/>
      <c r="G485" s="1"/>
      <c r="H485" s="1"/>
      <c r="I485" s="1"/>
      <c r="J485" s="1"/>
      <c r="K485" s="59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20"/>
      <c r="C486" s="20"/>
      <c r="D486" s="20"/>
      <c r="E486" s="69"/>
      <c r="F486" s="1"/>
      <c r="G486" s="1"/>
      <c r="H486" s="1"/>
      <c r="I486" s="1"/>
      <c r="J486" s="1"/>
      <c r="K486" s="59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20"/>
      <c r="C487" s="20"/>
      <c r="D487" s="20"/>
      <c r="E487" s="69"/>
      <c r="F487" s="1"/>
      <c r="G487" s="1"/>
      <c r="H487" s="1"/>
      <c r="I487" s="1"/>
      <c r="J487" s="1"/>
      <c r="K487" s="59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20"/>
      <c r="C488" s="20"/>
      <c r="D488" s="20"/>
      <c r="E488" s="69"/>
      <c r="F488" s="1"/>
      <c r="G488" s="1"/>
      <c r="H488" s="1"/>
      <c r="I488" s="1"/>
      <c r="J488" s="1"/>
      <c r="K488" s="59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20"/>
      <c r="C489" s="20"/>
      <c r="D489" s="20"/>
      <c r="E489" s="69"/>
      <c r="F489" s="1"/>
      <c r="G489" s="1"/>
      <c r="H489" s="1"/>
      <c r="I489" s="1"/>
      <c r="J489" s="1"/>
      <c r="K489" s="59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20"/>
      <c r="C490" s="20"/>
      <c r="D490" s="20"/>
      <c r="E490" s="69"/>
      <c r="F490" s="1"/>
      <c r="G490" s="1"/>
      <c r="H490" s="1"/>
      <c r="I490" s="1"/>
      <c r="J490" s="1"/>
      <c r="K490" s="59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20"/>
      <c r="C491" s="20"/>
      <c r="D491" s="20"/>
      <c r="E491" s="69"/>
      <c r="F491" s="1"/>
      <c r="G491" s="1"/>
      <c r="H491" s="1"/>
      <c r="I491" s="1"/>
      <c r="J491" s="1"/>
      <c r="K491" s="59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20"/>
      <c r="C492" s="20"/>
      <c r="D492" s="20"/>
      <c r="E492" s="69"/>
      <c r="F492" s="1"/>
      <c r="G492" s="1"/>
      <c r="H492" s="1"/>
      <c r="I492" s="1"/>
      <c r="J492" s="1"/>
      <c r="K492" s="59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20"/>
      <c r="C493" s="20"/>
      <c r="D493" s="20"/>
      <c r="E493" s="69"/>
      <c r="F493" s="1"/>
      <c r="G493" s="1"/>
      <c r="H493" s="1"/>
      <c r="I493" s="1"/>
      <c r="J493" s="1"/>
      <c r="K493" s="59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20"/>
      <c r="C494" s="20"/>
      <c r="D494" s="20"/>
      <c r="E494" s="69"/>
      <c r="F494" s="1"/>
      <c r="G494" s="1"/>
      <c r="H494" s="1"/>
      <c r="I494" s="1"/>
      <c r="J494" s="1"/>
      <c r="K494" s="59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20"/>
      <c r="C495" s="20"/>
      <c r="D495" s="20"/>
      <c r="E495" s="69"/>
      <c r="F495" s="1"/>
      <c r="G495" s="1"/>
      <c r="H495" s="1"/>
      <c r="I495" s="1"/>
      <c r="J495" s="1"/>
      <c r="K495" s="59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20"/>
      <c r="C496" s="20"/>
      <c r="D496" s="20"/>
      <c r="E496" s="69"/>
      <c r="F496" s="1"/>
      <c r="G496" s="1"/>
      <c r="H496" s="1"/>
      <c r="I496" s="1"/>
      <c r="J496" s="1"/>
      <c r="K496" s="59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20"/>
      <c r="C497" s="20"/>
      <c r="D497" s="20"/>
      <c r="E497" s="69"/>
      <c r="F497" s="1"/>
      <c r="G497" s="1"/>
      <c r="H497" s="1"/>
      <c r="I497" s="1"/>
      <c r="J497" s="1"/>
      <c r="K497" s="59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20"/>
      <c r="C498" s="20"/>
      <c r="D498" s="20"/>
      <c r="E498" s="69"/>
      <c r="F498" s="1"/>
      <c r="G498" s="1"/>
      <c r="H498" s="1"/>
      <c r="I498" s="1"/>
      <c r="J498" s="1"/>
      <c r="K498" s="59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20"/>
      <c r="C499" s="20"/>
      <c r="D499" s="20"/>
      <c r="E499" s="69"/>
      <c r="F499" s="1"/>
      <c r="G499" s="1"/>
      <c r="H499" s="1"/>
      <c r="I499" s="1"/>
      <c r="J499" s="1"/>
      <c r="K499" s="59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20"/>
      <c r="C500" s="20"/>
      <c r="D500" s="20"/>
      <c r="E500" s="69"/>
      <c r="F500" s="1"/>
      <c r="G500" s="1"/>
      <c r="H500" s="1"/>
      <c r="I500" s="1"/>
      <c r="J500" s="1"/>
      <c r="K500" s="59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20"/>
      <c r="C501" s="20"/>
      <c r="D501" s="20"/>
      <c r="E501" s="69"/>
      <c r="F501" s="1"/>
      <c r="G501" s="1"/>
      <c r="H501" s="1"/>
      <c r="I501" s="1"/>
      <c r="J501" s="1"/>
      <c r="K501" s="59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20"/>
      <c r="C502" s="20"/>
      <c r="D502" s="20"/>
      <c r="E502" s="69"/>
      <c r="F502" s="1"/>
      <c r="G502" s="1"/>
      <c r="H502" s="1"/>
      <c r="I502" s="1"/>
      <c r="J502" s="1"/>
      <c r="K502" s="59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20"/>
      <c r="C503" s="20"/>
      <c r="D503" s="20"/>
      <c r="E503" s="69"/>
      <c r="F503" s="1"/>
      <c r="G503" s="1"/>
      <c r="H503" s="1"/>
      <c r="I503" s="1"/>
      <c r="J503" s="1"/>
      <c r="K503" s="59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20"/>
      <c r="C504" s="20"/>
      <c r="D504" s="20"/>
      <c r="E504" s="69"/>
      <c r="F504" s="1"/>
      <c r="G504" s="1"/>
      <c r="H504" s="1"/>
      <c r="I504" s="1"/>
      <c r="J504" s="1"/>
      <c r="K504" s="59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20"/>
      <c r="C505" s="20"/>
      <c r="D505" s="20"/>
      <c r="E505" s="69"/>
      <c r="F505" s="1"/>
      <c r="G505" s="1"/>
      <c r="H505" s="1"/>
      <c r="I505" s="1"/>
      <c r="J505" s="1"/>
      <c r="K505" s="59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20"/>
      <c r="C506" s="20"/>
      <c r="D506" s="20"/>
      <c r="E506" s="69"/>
      <c r="F506" s="1"/>
      <c r="G506" s="1"/>
      <c r="H506" s="1"/>
      <c r="I506" s="1"/>
      <c r="J506" s="1"/>
      <c r="K506" s="59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20"/>
      <c r="C507" s="20"/>
      <c r="D507" s="20"/>
      <c r="E507" s="69"/>
      <c r="F507" s="1"/>
      <c r="G507" s="1"/>
      <c r="H507" s="1"/>
      <c r="I507" s="1"/>
      <c r="J507" s="1"/>
      <c r="K507" s="59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20"/>
      <c r="C508" s="20"/>
      <c r="D508" s="20"/>
      <c r="E508" s="69"/>
      <c r="F508" s="1"/>
      <c r="G508" s="1"/>
      <c r="H508" s="1"/>
      <c r="I508" s="1"/>
      <c r="J508" s="1"/>
      <c r="K508" s="59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20"/>
      <c r="C509" s="20"/>
      <c r="D509" s="20"/>
      <c r="E509" s="69"/>
      <c r="F509" s="1"/>
      <c r="G509" s="1"/>
      <c r="H509" s="1"/>
      <c r="I509" s="1"/>
      <c r="J509" s="1"/>
      <c r="K509" s="59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20"/>
      <c r="C510" s="20"/>
      <c r="D510" s="20"/>
      <c r="E510" s="69"/>
      <c r="F510" s="1"/>
      <c r="G510" s="1"/>
      <c r="H510" s="1"/>
      <c r="I510" s="1"/>
      <c r="J510" s="1"/>
      <c r="K510" s="59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20"/>
      <c r="C511" s="20"/>
      <c r="D511" s="20"/>
      <c r="E511" s="69"/>
      <c r="F511" s="1"/>
      <c r="G511" s="1"/>
      <c r="H511" s="1"/>
      <c r="I511" s="1"/>
      <c r="J511" s="1"/>
      <c r="K511" s="59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20"/>
      <c r="C512" s="20"/>
      <c r="D512" s="20"/>
      <c r="E512" s="69"/>
      <c r="F512" s="1"/>
      <c r="G512" s="1"/>
      <c r="H512" s="1"/>
      <c r="I512" s="1"/>
      <c r="J512" s="1"/>
      <c r="K512" s="59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20"/>
      <c r="C513" s="20"/>
      <c r="D513" s="20"/>
      <c r="E513" s="69"/>
      <c r="F513" s="1"/>
      <c r="G513" s="1"/>
      <c r="H513" s="1"/>
      <c r="I513" s="1"/>
      <c r="J513" s="1"/>
      <c r="K513" s="59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20"/>
      <c r="C514" s="20"/>
      <c r="D514" s="20"/>
      <c r="E514" s="69"/>
      <c r="F514" s="1"/>
      <c r="G514" s="1"/>
      <c r="H514" s="1"/>
      <c r="I514" s="1"/>
      <c r="J514" s="1"/>
      <c r="K514" s="59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20"/>
      <c r="C515" s="20"/>
      <c r="D515" s="20"/>
      <c r="E515" s="69"/>
      <c r="F515" s="1"/>
      <c r="G515" s="1"/>
      <c r="H515" s="1"/>
      <c r="I515" s="1"/>
      <c r="J515" s="1"/>
      <c r="K515" s="59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20"/>
      <c r="C516" s="20"/>
      <c r="D516" s="20"/>
      <c r="E516" s="69"/>
      <c r="F516" s="1"/>
      <c r="G516" s="1"/>
      <c r="H516" s="1"/>
      <c r="I516" s="1"/>
      <c r="J516" s="1"/>
      <c r="K516" s="59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20"/>
      <c r="C517" s="20"/>
      <c r="D517" s="20"/>
      <c r="E517" s="69"/>
      <c r="F517" s="1"/>
      <c r="G517" s="1"/>
      <c r="H517" s="1"/>
      <c r="I517" s="1"/>
      <c r="J517" s="1"/>
      <c r="K517" s="59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20"/>
      <c r="C518" s="20"/>
      <c r="D518" s="20"/>
      <c r="E518" s="69"/>
      <c r="F518" s="1"/>
      <c r="G518" s="1"/>
      <c r="H518" s="1"/>
      <c r="I518" s="1"/>
      <c r="J518" s="1"/>
      <c r="K518" s="59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20"/>
      <c r="C519" s="20"/>
      <c r="D519" s="20"/>
      <c r="E519" s="69"/>
      <c r="F519" s="1"/>
      <c r="G519" s="1"/>
      <c r="H519" s="1"/>
      <c r="I519" s="1"/>
      <c r="J519" s="1"/>
      <c r="K519" s="59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20"/>
      <c r="C520" s="20"/>
      <c r="D520" s="20"/>
      <c r="E520" s="69"/>
      <c r="F520" s="1"/>
      <c r="G520" s="1"/>
      <c r="H520" s="1"/>
      <c r="I520" s="1"/>
      <c r="J520" s="1"/>
      <c r="K520" s="59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20"/>
      <c r="C521" s="20"/>
      <c r="D521" s="20"/>
      <c r="E521" s="69"/>
      <c r="F521" s="1"/>
      <c r="G521" s="1"/>
      <c r="H521" s="1"/>
      <c r="I521" s="1"/>
      <c r="J521" s="1"/>
      <c r="K521" s="59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20"/>
      <c r="C522" s="20"/>
      <c r="D522" s="20"/>
      <c r="E522" s="69"/>
      <c r="F522" s="1"/>
      <c r="G522" s="1"/>
      <c r="H522" s="1"/>
      <c r="I522" s="1"/>
      <c r="J522" s="1"/>
      <c r="K522" s="59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20"/>
      <c r="C523" s="20"/>
      <c r="D523" s="20"/>
      <c r="E523" s="69"/>
      <c r="F523" s="1"/>
      <c r="G523" s="1"/>
      <c r="H523" s="1"/>
      <c r="I523" s="1"/>
      <c r="J523" s="1"/>
      <c r="K523" s="59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20"/>
      <c r="C524" s="20"/>
      <c r="D524" s="20"/>
      <c r="E524" s="69"/>
      <c r="F524" s="1"/>
      <c r="G524" s="1"/>
      <c r="H524" s="1"/>
      <c r="I524" s="1"/>
      <c r="J524" s="1"/>
      <c r="K524" s="59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20"/>
      <c r="C525" s="20"/>
      <c r="D525" s="20"/>
      <c r="E525" s="69"/>
      <c r="F525" s="1"/>
      <c r="G525" s="1"/>
      <c r="H525" s="1"/>
      <c r="I525" s="1"/>
      <c r="J525" s="1"/>
      <c r="K525" s="59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20"/>
      <c r="C526" s="20"/>
      <c r="D526" s="20"/>
      <c r="E526" s="69"/>
      <c r="F526" s="1"/>
      <c r="G526" s="1"/>
      <c r="H526" s="1"/>
      <c r="I526" s="1"/>
      <c r="J526" s="1"/>
      <c r="K526" s="59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20"/>
      <c r="C527" s="20"/>
      <c r="D527" s="20"/>
      <c r="E527" s="69"/>
      <c r="F527" s="1"/>
      <c r="G527" s="1"/>
      <c r="H527" s="1"/>
      <c r="I527" s="1"/>
      <c r="J527" s="1"/>
      <c r="K527" s="59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20"/>
      <c r="C528" s="20"/>
      <c r="D528" s="20"/>
      <c r="E528" s="69"/>
      <c r="F528" s="1"/>
      <c r="G528" s="1"/>
      <c r="H528" s="1"/>
      <c r="I528" s="1"/>
      <c r="J528" s="1"/>
      <c r="K528" s="59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20"/>
      <c r="C529" s="20"/>
      <c r="D529" s="20"/>
      <c r="E529" s="69"/>
      <c r="F529" s="1"/>
      <c r="G529" s="1"/>
      <c r="H529" s="1"/>
      <c r="I529" s="1"/>
      <c r="J529" s="1"/>
      <c r="K529" s="59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20"/>
      <c r="C530" s="20"/>
      <c r="D530" s="20"/>
      <c r="E530" s="69"/>
      <c r="F530" s="1"/>
      <c r="G530" s="1"/>
      <c r="H530" s="1"/>
      <c r="I530" s="1"/>
      <c r="J530" s="1"/>
      <c r="K530" s="59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20"/>
      <c r="C531" s="20"/>
      <c r="D531" s="20"/>
      <c r="E531" s="69"/>
      <c r="F531" s="1"/>
      <c r="G531" s="1"/>
      <c r="H531" s="1"/>
      <c r="I531" s="1"/>
      <c r="J531" s="1"/>
      <c r="K531" s="59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20"/>
      <c r="C532" s="20"/>
      <c r="D532" s="20"/>
      <c r="E532" s="69"/>
      <c r="F532" s="1"/>
      <c r="G532" s="1"/>
      <c r="H532" s="1"/>
      <c r="I532" s="1"/>
      <c r="J532" s="1"/>
      <c r="K532" s="59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20"/>
      <c r="C533" s="20"/>
      <c r="D533" s="20"/>
      <c r="E533" s="69"/>
      <c r="F533" s="1"/>
      <c r="G533" s="1"/>
      <c r="H533" s="1"/>
      <c r="I533" s="1"/>
      <c r="J533" s="1"/>
      <c r="K533" s="59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20"/>
      <c r="C534" s="20"/>
      <c r="D534" s="20"/>
      <c r="E534" s="69"/>
      <c r="F534" s="1"/>
      <c r="G534" s="1"/>
      <c r="H534" s="1"/>
      <c r="I534" s="1"/>
      <c r="J534" s="1"/>
      <c r="K534" s="59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20"/>
      <c r="C535" s="20"/>
      <c r="D535" s="20"/>
      <c r="E535" s="69"/>
      <c r="F535" s="1"/>
      <c r="G535" s="1"/>
      <c r="H535" s="1"/>
      <c r="I535" s="1"/>
      <c r="J535" s="1"/>
      <c r="K535" s="59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20"/>
      <c r="C536" s="20"/>
      <c r="D536" s="20"/>
      <c r="E536" s="69"/>
      <c r="F536" s="1"/>
      <c r="G536" s="1"/>
      <c r="H536" s="1"/>
      <c r="I536" s="1"/>
      <c r="J536" s="1"/>
      <c r="K536" s="59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20"/>
      <c r="C537" s="20"/>
      <c r="D537" s="20"/>
      <c r="E537" s="69"/>
      <c r="F537" s="1"/>
      <c r="G537" s="1"/>
      <c r="H537" s="1"/>
      <c r="I537" s="1"/>
      <c r="J537" s="1"/>
      <c r="K537" s="59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20"/>
      <c r="C538" s="20"/>
      <c r="D538" s="20"/>
      <c r="E538" s="69"/>
      <c r="F538" s="1"/>
      <c r="G538" s="1"/>
      <c r="H538" s="1"/>
      <c r="I538" s="1"/>
      <c r="J538" s="1"/>
      <c r="K538" s="59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20"/>
      <c r="C539" s="20"/>
      <c r="D539" s="20"/>
      <c r="E539" s="69"/>
      <c r="F539" s="1"/>
      <c r="G539" s="1"/>
      <c r="H539" s="1"/>
      <c r="I539" s="1"/>
      <c r="J539" s="1"/>
      <c r="K539" s="59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20"/>
      <c r="C540" s="20"/>
      <c r="D540" s="20"/>
      <c r="E540" s="69"/>
      <c r="F540" s="1"/>
      <c r="G540" s="1"/>
      <c r="H540" s="1"/>
      <c r="I540" s="1"/>
      <c r="J540" s="1"/>
      <c r="K540" s="59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20"/>
      <c r="C541" s="20"/>
      <c r="D541" s="20"/>
      <c r="E541" s="69"/>
      <c r="F541" s="1"/>
      <c r="G541" s="1"/>
      <c r="H541" s="1"/>
      <c r="I541" s="1"/>
      <c r="J541" s="1"/>
      <c r="K541" s="59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20"/>
      <c r="C542" s="20"/>
      <c r="D542" s="20"/>
      <c r="E542" s="69"/>
      <c r="F542" s="1"/>
      <c r="G542" s="1"/>
      <c r="H542" s="1"/>
      <c r="I542" s="1"/>
      <c r="J542" s="1"/>
      <c r="K542" s="59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20"/>
      <c r="C543" s="20"/>
      <c r="D543" s="20"/>
      <c r="E543" s="69"/>
      <c r="F543" s="1"/>
      <c r="G543" s="1"/>
      <c r="H543" s="1"/>
      <c r="I543" s="1"/>
      <c r="J543" s="1"/>
      <c r="K543" s="59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20"/>
      <c r="C544" s="20"/>
      <c r="D544" s="20"/>
      <c r="E544" s="69"/>
      <c r="F544" s="1"/>
      <c r="G544" s="1"/>
      <c r="H544" s="1"/>
      <c r="I544" s="1"/>
      <c r="J544" s="1"/>
      <c r="K544" s="59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20"/>
      <c r="C545" s="20"/>
      <c r="D545" s="20"/>
      <c r="E545" s="69"/>
      <c r="F545" s="1"/>
      <c r="G545" s="1"/>
      <c r="H545" s="1"/>
      <c r="I545" s="1"/>
      <c r="J545" s="1"/>
      <c r="K545" s="59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20"/>
      <c r="C546" s="20"/>
      <c r="D546" s="20"/>
      <c r="E546" s="69"/>
      <c r="F546" s="1"/>
      <c r="G546" s="1"/>
      <c r="H546" s="1"/>
      <c r="I546" s="1"/>
      <c r="J546" s="1"/>
      <c r="K546" s="59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20"/>
      <c r="C547" s="20"/>
      <c r="D547" s="20"/>
      <c r="E547" s="69"/>
      <c r="F547" s="1"/>
      <c r="G547" s="1"/>
      <c r="H547" s="1"/>
      <c r="I547" s="1"/>
      <c r="J547" s="1"/>
      <c r="K547" s="59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20"/>
      <c r="C548" s="20"/>
      <c r="D548" s="20"/>
      <c r="E548" s="69"/>
      <c r="F548" s="1"/>
      <c r="G548" s="1"/>
      <c r="H548" s="1"/>
      <c r="I548" s="1"/>
      <c r="J548" s="1"/>
      <c r="K548" s="59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20"/>
      <c r="C549" s="20"/>
      <c r="D549" s="20"/>
      <c r="E549" s="69"/>
      <c r="F549" s="1"/>
      <c r="G549" s="1"/>
      <c r="H549" s="1"/>
      <c r="I549" s="1"/>
      <c r="J549" s="1"/>
      <c r="K549" s="59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20"/>
      <c r="C550" s="20"/>
      <c r="D550" s="20"/>
      <c r="E550" s="69"/>
      <c r="F550" s="1"/>
      <c r="G550" s="1"/>
      <c r="H550" s="1"/>
      <c r="I550" s="1"/>
      <c r="J550" s="1"/>
      <c r="K550" s="59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20"/>
      <c r="C551" s="20"/>
      <c r="D551" s="20"/>
      <c r="E551" s="69"/>
      <c r="F551" s="1"/>
      <c r="G551" s="1"/>
      <c r="H551" s="1"/>
      <c r="I551" s="1"/>
      <c r="J551" s="1"/>
      <c r="K551" s="59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20"/>
      <c r="C552" s="20"/>
      <c r="D552" s="20"/>
      <c r="E552" s="69"/>
      <c r="F552" s="1"/>
      <c r="G552" s="1"/>
      <c r="H552" s="1"/>
      <c r="I552" s="1"/>
      <c r="J552" s="1"/>
      <c r="K552" s="59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20"/>
      <c r="C553" s="20"/>
      <c r="D553" s="20"/>
      <c r="E553" s="69"/>
      <c r="F553" s="1"/>
      <c r="G553" s="1"/>
      <c r="H553" s="1"/>
      <c r="I553" s="1"/>
      <c r="J553" s="1"/>
      <c r="K553" s="59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20"/>
      <c r="C554" s="20"/>
      <c r="D554" s="20"/>
      <c r="E554" s="69"/>
      <c r="F554" s="1"/>
      <c r="G554" s="1"/>
      <c r="H554" s="1"/>
      <c r="I554" s="1"/>
      <c r="J554" s="1"/>
      <c r="K554" s="59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20"/>
      <c r="C555" s="20"/>
      <c r="D555" s="20"/>
      <c r="E555" s="69"/>
      <c r="F555" s="1"/>
      <c r="G555" s="1"/>
      <c r="H555" s="1"/>
      <c r="I555" s="1"/>
      <c r="J555" s="1"/>
      <c r="K555" s="59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20"/>
      <c r="C556" s="20"/>
      <c r="D556" s="20"/>
      <c r="E556" s="69"/>
      <c r="F556" s="1"/>
      <c r="G556" s="1"/>
      <c r="H556" s="1"/>
      <c r="I556" s="1"/>
      <c r="J556" s="1"/>
      <c r="K556" s="59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20"/>
      <c r="C557" s="20"/>
      <c r="D557" s="20"/>
      <c r="E557" s="69"/>
      <c r="F557" s="1"/>
      <c r="G557" s="1"/>
      <c r="H557" s="1"/>
      <c r="I557" s="1"/>
      <c r="J557" s="1"/>
      <c r="K557" s="59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20"/>
      <c r="C558" s="20"/>
      <c r="D558" s="20"/>
      <c r="E558" s="69"/>
      <c r="F558" s="1"/>
      <c r="G558" s="1"/>
      <c r="H558" s="1"/>
      <c r="I558" s="1"/>
      <c r="J558" s="1"/>
      <c r="K558" s="59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20"/>
      <c r="C559" s="20"/>
      <c r="D559" s="20"/>
      <c r="E559" s="69"/>
      <c r="F559" s="1"/>
      <c r="G559" s="1"/>
      <c r="H559" s="1"/>
      <c r="I559" s="1"/>
      <c r="J559" s="1"/>
      <c r="K559" s="59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20"/>
      <c r="C560" s="20"/>
      <c r="D560" s="20"/>
      <c r="E560" s="69"/>
      <c r="F560" s="1"/>
      <c r="G560" s="1"/>
      <c r="H560" s="1"/>
      <c r="I560" s="1"/>
      <c r="J560" s="1"/>
      <c r="K560" s="59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20"/>
      <c r="C561" s="20"/>
      <c r="D561" s="20"/>
      <c r="E561" s="69"/>
      <c r="F561" s="1"/>
      <c r="G561" s="1"/>
      <c r="H561" s="1"/>
      <c r="I561" s="1"/>
      <c r="J561" s="1"/>
      <c r="K561" s="59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20"/>
      <c r="C562" s="20"/>
      <c r="D562" s="20"/>
      <c r="E562" s="69"/>
      <c r="F562" s="1"/>
      <c r="G562" s="1"/>
      <c r="H562" s="1"/>
      <c r="I562" s="1"/>
      <c r="J562" s="1"/>
      <c r="K562" s="59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20"/>
      <c r="C563" s="20"/>
      <c r="D563" s="20"/>
      <c r="E563" s="69"/>
      <c r="F563" s="1"/>
      <c r="G563" s="1"/>
      <c r="H563" s="1"/>
      <c r="I563" s="1"/>
      <c r="J563" s="1"/>
      <c r="K563" s="59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20"/>
      <c r="C564" s="20"/>
      <c r="D564" s="20"/>
      <c r="E564" s="69"/>
      <c r="F564" s="1"/>
      <c r="G564" s="1"/>
      <c r="H564" s="1"/>
      <c r="I564" s="1"/>
      <c r="J564" s="1"/>
      <c r="K564" s="59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20"/>
      <c r="C565" s="20"/>
      <c r="D565" s="20"/>
      <c r="E565" s="69"/>
      <c r="F565" s="1"/>
      <c r="G565" s="1"/>
      <c r="H565" s="1"/>
      <c r="I565" s="1"/>
      <c r="J565" s="1"/>
      <c r="K565" s="59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20"/>
      <c r="C566" s="20"/>
      <c r="D566" s="20"/>
      <c r="E566" s="69"/>
      <c r="F566" s="1"/>
      <c r="G566" s="1"/>
      <c r="H566" s="1"/>
      <c r="I566" s="1"/>
      <c r="J566" s="1"/>
      <c r="K566" s="59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20"/>
      <c r="C567" s="20"/>
      <c r="D567" s="20"/>
      <c r="E567" s="69"/>
      <c r="F567" s="1"/>
      <c r="G567" s="1"/>
      <c r="H567" s="1"/>
      <c r="I567" s="1"/>
      <c r="J567" s="1"/>
      <c r="K567" s="59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20"/>
      <c r="C568" s="20"/>
      <c r="D568" s="20"/>
      <c r="E568" s="69"/>
      <c r="F568" s="1"/>
      <c r="G568" s="1"/>
      <c r="H568" s="1"/>
      <c r="I568" s="1"/>
      <c r="J568" s="1"/>
      <c r="K568" s="59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20"/>
      <c r="C569" s="20"/>
      <c r="D569" s="20"/>
      <c r="E569" s="69"/>
      <c r="F569" s="1"/>
      <c r="G569" s="1"/>
      <c r="H569" s="1"/>
      <c r="I569" s="1"/>
      <c r="J569" s="1"/>
      <c r="K569" s="59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20"/>
      <c r="C570" s="20"/>
      <c r="D570" s="20"/>
      <c r="E570" s="69"/>
      <c r="F570" s="1"/>
      <c r="G570" s="1"/>
      <c r="H570" s="1"/>
      <c r="I570" s="1"/>
      <c r="J570" s="1"/>
      <c r="K570" s="59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20"/>
      <c r="C571" s="20"/>
      <c r="D571" s="20"/>
      <c r="E571" s="69"/>
      <c r="F571" s="1"/>
      <c r="G571" s="1"/>
      <c r="H571" s="1"/>
      <c r="I571" s="1"/>
      <c r="J571" s="1"/>
      <c r="K571" s="59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20"/>
      <c r="C572" s="20"/>
      <c r="D572" s="20"/>
      <c r="E572" s="69"/>
      <c r="F572" s="1"/>
      <c r="G572" s="1"/>
      <c r="H572" s="1"/>
      <c r="I572" s="1"/>
      <c r="J572" s="1"/>
      <c r="K572" s="59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20"/>
      <c r="C573" s="20"/>
      <c r="D573" s="20"/>
      <c r="E573" s="69"/>
      <c r="F573" s="1"/>
      <c r="G573" s="1"/>
      <c r="H573" s="1"/>
      <c r="I573" s="1"/>
      <c r="J573" s="1"/>
      <c r="K573" s="59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20"/>
      <c r="C574" s="20"/>
      <c r="D574" s="20"/>
      <c r="E574" s="69"/>
      <c r="F574" s="1"/>
      <c r="G574" s="1"/>
      <c r="H574" s="1"/>
      <c r="I574" s="1"/>
      <c r="J574" s="1"/>
      <c r="K574" s="59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20"/>
      <c r="C575" s="20"/>
      <c r="D575" s="20"/>
      <c r="E575" s="69"/>
      <c r="F575" s="1"/>
      <c r="G575" s="1"/>
      <c r="H575" s="1"/>
      <c r="I575" s="1"/>
      <c r="J575" s="1"/>
      <c r="K575" s="59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20"/>
      <c r="C576" s="20"/>
      <c r="D576" s="20"/>
      <c r="E576" s="69"/>
      <c r="F576" s="1"/>
      <c r="G576" s="1"/>
      <c r="H576" s="1"/>
      <c r="I576" s="1"/>
      <c r="J576" s="1"/>
      <c r="K576" s="59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20"/>
      <c r="C577" s="20"/>
      <c r="D577" s="20"/>
      <c r="E577" s="69"/>
      <c r="F577" s="1"/>
      <c r="G577" s="1"/>
      <c r="H577" s="1"/>
      <c r="I577" s="1"/>
      <c r="J577" s="1"/>
      <c r="K577" s="59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20"/>
      <c r="C578" s="20"/>
      <c r="D578" s="20"/>
      <c r="E578" s="69"/>
      <c r="F578" s="1"/>
      <c r="G578" s="1"/>
      <c r="H578" s="1"/>
      <c r="I578" s="1"/>
      <c r="J578" s="1"/>
      <c r="K578" s="59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20"/>
      <c r="C579" s="20"/>
      <c r="D579" s="20"/>
      <c r="E579" s="69"/>
      <c r="F579" s="1"/>
      <c r="G579" s="1"/>
      <c r="H579" s="1"/>
      <c r="I579" s="1"/>
      <c r="J579" s="1"/>
      <c r="K579" s="59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20"/>
      <c r="C580" s="20"/>
      <c r="D580" s="20"/>
      <c r="E580" s="69"/>
      <c r="F580" s="1"/>
      <c r="G580" s="1"/>
      <c r="H580" s="1"/>
      <c r="I580" s="1"/>
      <c r="J580" s="1"/>
      <c r="K580" s="59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20"/>
      <c r="C581" s="20"/>
      <c r="D581" s="20"/>
      <c r="E581" s="69"/>
      <c r="F581" s="1"/>
      <c r="G581" s="1"/>
      <c r="H581" s="1"/>
      <c r="I581" s="1"/>
      <c r="J581" s="1"/>
      <c r="K581" s="59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20"/>
      <c r="C582" s="20"/>
      <c r="D582" s="20"/>
      <c r="E582" s="69"/>
      <c r="F582" s="1"/>
      <c r="G582" s="1"/>
      <c r="H582" s="1"/>
      <c r="I582" s="1"/>
      <c r="J582" s="1"/>
      <c r="K582" s="59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20"/>
      <c r="C583" s="20"/>
      <c r="D583" s="20"/>
      <c r="E583" s="69"/>
      <c r="F583" s="1"/>
      <c r="G583" s="1"/>
      <c r="H583" s="1"/>
      <c r="I583" s="1"/>
      <c r="J583" s="1"/>
      <c r="K583" s="59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20"/>
      <c r="C584" s="20"/>
      <c r="D584" s="20"/>
      <c r="E584" s="69"/>
      <c r="F584" s="1"/>
      <c r="G584" s="1"/>
      <c r="H584" s="1"/>
      <c r="I584" s="1"/>
      <c r="J584" s="1"/>
      <c r="K584" s="59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20"/>
      <c r="C585" s="20"/>
      <c r="D585" s="20"/>
      <c r="E585" s="69"/>
      <c r="F585" s="1"/>
      <c r="G585" s="1"/>
      <c r="H585" s="1"/>
      <c r="I585" s="1"/>
      <c r="J585" s="1"/>
      <c r="K585" s="59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20"/>
      <c r="C586" s="20"/>
      <c r="D586" s="20"/>
      <c r="E586" s="69"/>
      <c r="F586" s="1"/>
      <c r="G586" s="1"/>
      <c r="H586" s="1"/>
      <c r="I586" s="1"/>
      <c r="J586" s="1"/>
      <c r="K586" s="59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20"/>
      <c r="C587" s="20"/>
      <c r="D587" s="20"/>
      <c r="E587" s="69"/>
      <c r="F587" s="1"/>
      <c r="G587" s="1"/>
      <c r="H587" s="1"/>
      <c r="I587" s="1"/>
      <c r="J587" s="1"/>
      <c r="K587" s="59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20"/>
      <c r="C588" s="20"/>
      <c r="D588" s="20"/>
      <c r="E588" s="69"/>
      <c r="F588" s="1"/>
      <c r="G588" s="1"/>
      <c r="H588" s="1"/>
      <c r="I588" s="1"/>
      <c r="J588" s="1"/>
      <c r="K588" s="59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20"/>
      <c r="C589" s="20"/>
      <c r="D589" s="20"/>
      <c r="E589" s="69"/>
      <c r="F589" s="1"/>
      <c r="G589" s="1"/>
      <c r="H589" s="1"/>
      <c r="I589" s="1"/>
      <c r="J589" s="1"/>
      <c r="K589" s="59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20"/>
      <c r="C590" s="20"/>
      <c r="D590" s="20"/>
      <c r="E590" s="69"/>
      <c r="F590" s="1"/>
      <c r="G590" s="1"/>
      <c r="H590" s="1"/>
      <c r="I590" s="1"/>
      <c r="J590" s="1"/>
      <c r="K590" s="59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20"/>
      <c r="C591" s="20"/>
      <c r="D591" s="20"/>
      <c r="E591" s="69"/>
      <c r="F591" s="1"/>
      <c r="G591" s="1"/>
      <c r="H591" s="1"/>
      <c r="I591" s="1"/>
      <c r="J591" s="1"/>
      <c r="K591" s="59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20"/>
      <c r="C592" s="20"/>
      <c r="D592" s="20"/>
      <c r="E592" s="69"/>
      <c r="F592" s="1"/>
      <c r="G592" s="1"/>
      <c r="H592" s="1"/>
      <c r="I592" s="1"/>
      <c r="J592" s="1"/>
      <c r="K592" s="59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20"/>
      <c r="C593" s="20"/>
      <c r="D593" s="20"/>
      <c r="E593" s="69"/>
      <c r="F593" s="1"/>
      <c r="G593" s="1"/>
      <c r="H593" s="1"/>
      <c r="I593" s="1"/>
      <c r="J593" s="1"/>
      <c r="K593" s="59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20"/>
      <c r="C594" s="20"/>
      <c r="D594" s="20"/>
      <c r="E594" s="69"/>
      <c r="F594" s="1"/>
      <c r="G594" s="1"/>
      <c r="H594" s="1"/>
      <c r="I594" s="1"/>
      <c r="J594" s="1"/>
      <c r="K594" s="59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20"/>
      <c r="C595" s="20"/>
      <c r="D595" s="20"/>
      <c r="E595" s="69"/>
      <c r="F595" s="1"/>
      <c r="G595" s="1"/>
      <c r="H595" s="1"/>
      <c r="I595" s="1"/>
      <c r="J595" s="1"/>
      <c r="K595" s="59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20"/>
      <c r="C596" s="20"/>
      <c r="D596" s="20"/>
      <c r="E596" s="69"/>
      <c r="F596" s="1"/>
      <c r="G596" s="1"/>
      <c r="H596" s="1"/>
      <c r="I596" s="1"/>
      <c r="J596" s="1"/>
      <c r="K596" s="59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20"/>
      <c r="C597" s="20"/>
      <c r="D597" s="20"/>
      <c r="E597" s="69"/>
      <c r="F597" s="1"/>
      <c r="G597" s="1"/>
      <c r="H597" s="1"/>
      <c r="I597" s="1"/>
      <c r="J597" s="1"/>
      <c r="K597" s="59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20"/>
      <c r="C598" s="20"/>
      <c r="D598" s="20"/>
      <c r="E598" s="69"/>
      <c r="F598" s="1"/>
      <c r="G598" s="1"/>
      <c r="H598" s="1"/>
      <c r="I598" s="1"/>
      <c r="J598" s="1"/>
      <c r="K598" s="59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20"/>
      <c r="C599" s="20"/>
      <c r="D599" s="20"/>
      <c r="E599" s="69"/>
      <c r="F599" s="1"/>
      <c r="G599" s="1"/>
      <c r="H599" s="1"/>
      <c r="I599" s="1"/>
      <c r="J599" s="1"/>
      <c r="K599" s="59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20"/>
      <c r="C600" s="20"/>
      <c r="D600" s="20"/>
      <c r="E600" s="69"/>
      <c r="F600" s="1"/>
      <c r="G600" s="1"/>
      <c r="H600" s="1"/>
      <c r="I600" s="1"/>
      <c r="J600" s="1"/>
      <c r="K600" s="59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20"/>
      <c r="C601" s="20"/>
      <c r="D601" s="20"/>
      <c r="E601" s="69"/>
      <c r="F601" s="1"/>
      <c r="G601" s="1"/>
      <c r="H601" s="1"/>
      <c r="I601" s="1"/>
      <c r="J601" s="1"/>
      <c r="K601" s="59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20"/>
      <c r="C602" s="20"/>
      <c r="D602" s="20"/>
      <c r="E602" s="69"/>
      <c r="F602" s="1"/>
      <c r="G602" s="1"/>
      <c r="H602" s="1"/>
      <c r="I602" s="1"/>
      <c r="J602" s="1"/>
      <c r="K602" s="59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20"/>
      <c r="C603" s="20"/>
      <c r="D603" s="20"/>
      <c r="E603" s="69"/>
      <c r="F603" s="1"/>
      <c r="G603" s="1"/>
      <c r="H603" s="1"/>
      <c r="I603" s="1"/>
      <c r="J603" s="1"/>
      <c r="K603" s="59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20"/>
      <c r="C604" s="20"/>
      <c r="D604" s="20"/>
      <c r="E604" s="69"/>
      <c r="F604" s="1"/>
      <c r="G604" s="1"/>
      <c r="H604" s="1"/>
      <c r="I604" s="1"/>
      <c r="J604" s="1"/>
      <c r="K604" s="59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20"/>
      <c r="C605" s="20"/>
      <c r="D605" s="20"/>
      <c r="E605" s="69"/>
      <c r="F605" s="1"/>
      <c r="G605" s="1"/>
      <c r="H605" s="1"/>
      <c r="I605" s="1"/>
      <c r="J605" s="1"/>
      <c r="K605" s="59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20"/>
      <c r="C606" s="20"/>
      <c r="D606" s="20"/>
      <c r="E606" s="69"/>
      <c r="F606" s="1"/>
      <c r="G606" s="1"/>
      <c r="H606" s="1"/>
      <c r="I606" s="1"/>
      <c r="J606" s="1"/>
      <c r="K606" s="59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20"/>
      <c r="C607" s="20"/>
      <c r="D607" s="20"/>
      <c r="E607" s="69"/>
      <c r="F607" s="1"/>
      <c r="G607" s="1"/>
      <c r="H607" s="1"/>
      <c r="I607" s="1"/>
      <c r="J607" s="1"/>
      <c r="K607" s="59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20"/>
      <c r="C608" s="20"/>
      <c r="D608" s="20"/>
      <c r="E608" s="69"/>
      <c r="F608" s="1"/>
      <c r="G608" s="1"/>
      <c r="H608" s="1"/>
      <c r="I608" s="1"/>
      <c r="J608" s="1"/>
      <c r="K608" s="59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20"/>
      <c r="C609" s="20"/>
      <c r="D609" s="20"/>
      <c r="E609" s="69"/>
      <c r="F609" s="1"/>
      <c r="G609" s="1"/>
      <c r="H609" s="1"/>
      <c r="I609" s="1"/>
      <c r="J609" s="1"/>
      <c r="K609" s="59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20"/>
      <c r="C610" s="20"/>
      <c r="D610" s="20"/>
      <c r="E610" s="69"/>
      <c r="F610" s="1"/>
      <c r="G610" s="1"/>
      <c r="H610" s="1"/>
      <c r="I610" s="1"/>
      <c r="J610" s="1"/>
      <c r="K610" s="59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20"/>
      <c r="C611" s="20"/>
      <c r="D611" s="20"/>
      <c r="E611" s="69"/>
      <c r="F611" s="1"/>
      <c r="G611" s="1"/>
      <c r="H611" s="1"/>
      <c r="I611" s="1"/>
      <c r="J611" s="1"/>
      <c r="K611" s="59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20"/>
      <c r="C612" s="20"/>
      <c r="D612" s="20"/>
      <c r="E612" s="69"/>
      <c r="F612" s="1"/>
      <c r="G612" s="1"/>
      <c r="H612" s="1"/>
      <c r="I612" s="1"/>
      <c r="J612" s="1"/>
      <c r="K612" s="59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20"/>
      <c r="C613" s="20"/>
      <c r="D613" s="20"/>
      <c r="E613" s="69"/>
      <c r="F613" s="1"/>
      <c r="G613" s="1"/>
      <c r="H613" s="1"/>
      <c r="I613" s="1"/>
      <c r="J613" s="1"/>
      <c r="K613" s="59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20"/>
      <c r="C614" s="20"/>
      <c r="D614" s="20"/>
      <c r="E614" s="69"/>
      <c r="F614" s="1"/>
      <c r="G614" s="1"/>
      <c r="H614" s="1"/>
      <c r="I614" s="1"/>
      <c r="J614" s="1"/>
      <c r="K614" s="59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20"/>
      <c r="C615" s="20"/>
      <c r="D615" s="20"/>
      <c r="E615" s="69"/>
      <c r="F615" s="1"/>
      <c r="G615" s="1"/>
      <c r="H615" s="1"/>
      <c r="I615" s="1"/>
      <c r="J615" s="1"/>
      <c r="K615" s="59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20"/>
      <c r="C616" s="20"/>
      <c r="D616" s="20"/>
      <c r="E616" s="69"/>
      <c r="F616" s="1"/>
      <c r="G616" s="1"/>
      <c r="H616" s="1"/>
      <c r="I616" s="1"/>
      <c r="J616" s="1"/>
      <c r="K616" s="59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20"/>
      <c r="C617" s="20"/>
      <c r="D617" s="20"/>
      <c r="E617" s="69"/>
      <c r="F617" s="1"/>
      <c r="G617" s="1"/>
      <c r="H617" s="1"/>
      <c r="I617" s="1"/>
      <c r="J617" s="1"/>
      <c r="K617" s="59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20"/>
      <c r="C618" s="20"/>
      <c r="D618" s="20"/>
      <c r="E618" s="69"/>
      <c r="F618" s="1"/>
      <c r="G618" s="1"/>
      <c r="H618" s="1"/>
      <c r="I618" s="1"/>
      <c r="J618" s="1"/>
      <c r="K618" s="59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20"/>
      <c r="C619" s="20"/>
      <c r="D619" s="20"/>
      <c r="E619" s="69"/>
      <c r="F619" s="1"/>
      <c r="G619" s="1"/>
      <c r="H619" s="1"/>
      <c r="I619" s="1"/>
      <c r="J619" s="1"/>
      <c r="K619" s="59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20"/>
      <c r="C620" s="20"/>
      <c r="D620" s="20"/>
      <c r="E620" s="69"/>
      <c r="F620" s="1"/>
      <c r="G620" s="1"/>
      <c r="H620" s="1"/>
      <c r="I620" s="1"/>
      <c r="J620" s="1"/>
      <c r="K620" s="59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20"/>
      <c r="C621" s="20"/>
      <c r="D621" s="20"/>
      <c r="E621" s="69"/>
      <c r="F621" s="1"/>
      <c r="G621" s="1"/>
      <c r="H621" s="1"/>
      <c r="I621" s="1"/>
      <c r="J621" s="1"/>
      <c r="K621" s="59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20"/>
      <c r="C622" s="20"/>
      <c r="D622" s="20"/>
      <c r="E622" s="69"/>
      <c r="F622" s="1"/>
      <c r="G622" s="1"/>
      <c r="H622" s="1"/>
      <c r="I622" s="1"/>
      <c r="J622" s="1"/>
      <c r="K622" s="59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20"/>
      <c r="C623" s="20"/>
      <c r="D623" s="20"/>
      <c r="E623" s="69"/>
      <c r="F623" s="1"/>
      <c r="G623" s="1"/>
      <c r="H623" s="1"/>
      <c r="I623" s="1"/>
      <c r="J623" s="1"/>
      <c r="K623" s="59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20"/>
      <c r="C624" s="20"/>
      <c r="D624" s="20"/>
      <c r="E624" s="69"/>
      <c r="F624" s="1"/>
      <c r="G624" s="1"/>
      <c r="H624" s="1"/>
      <c r="I624" s="1"/>
      <c r="J624" s="1"/>
      <c r="K624" s="59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20"/>
      <c r="C625" s="20"/>
      <c r="D625" s="20"/>
      <c r="E625" s="69"/>
      <c r="F625" s="1"/>
      <c r="G625" s="1"/>
      <c r="H625" s="1"/>
      <c r="I625" s="1"/>
      <c r="J625" s="1"/>
      <c r="K625" s="59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20"/>
      <c r="C626" s="20"/>
      <c r="D626" s="20"/>
      <c r="E626" s="69"/>
      <c r="F626" s="1"/>
      <c r="G626" s="1"/>
      <c r="H626" s="1"/>
      <c r="I626" s="1"/>
      <c r="J626" s="1"/>
      <c r="K626" s="59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20"/>
      <c r="C627" s="20"/>
      <c r="D627" s="20"/>
      <c r="E627" s="69"/>
      <c r="F627" s="1"/>
      <c r="G627" s="1"/>
      <c r="H627" s="1"/>
      <c r="I627" s="1"/>
      <c r="J627" s="1"/>
      <c r="K627" s="59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20"/>
      <c r="C628" s="20"/>
      <c r="D628" s="20"/>
      <c r="E628" s="69"/>
      <c r="F628" s="1"/>
      <c r="G628" s="1"/>
      <c r="H628" s="1"/>
      <c r="I628" s="1"/>
      <c r="J628" s="1"/>
      <c r="K628" s="59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20"/>
      <c r="C629" s="20"/>
      <c r="D629" s="20"/>
      <c r="E629" s="69"/>
      <c r="F629" s="1"/>
      <c r="G629" s="1"/>
      <c r="H629" s="1"/>
      <c r="I629" s="1"/>
      <c r="J629" s="1"/>
      <c r="K629" s="59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20"/>
      <c r="C630" s="20"/>
      <c r="D630" s="20"/>
      <c r="E630" s="69"/>
      <c r="F630" s="1"/>
      <c r="G630" s="1"/>
      <c r="H630" s="1"/>
      <c r="I630" s="1"/>
      <c r="J630" s="1"/>
      <c r="K630" s="59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20"/>
      <c r="C631" s="20"/>
      <c r="D631" s="20"/>
      <c r="E631" s="69"/>
      <c r="F631" s="1"/>
      <c r="G631" s="1"/>
      <c r="H631" s="1"/>
      <c r="I631" s="1"/>
      <c r="J631" s="1"/>
      <c r="K631" s="59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20"/>
      <c r="C632" s="20"/>
      <c r="D632" s="20"/>
      <c r="E632" s="69"/>
      <c r="F632" s="1"/>
      <c r="G632" s="1"/>
      <c r="H632" s="1"/>
      <c r="I632" s="1"/>
      <c r="J632" s="1"/>
      <c r="K632" s="59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20"/>
      <c r="C633" s="20"/>
      <c r="D633" s="20"/>
      <c r="E633" s="69"/>
      <c r="F633" s="1"/>
      <c r="G633" s="1"/>
      <c r="H633" s="1"/>
      <c r="I633" s="1"/>
      <c r="J633" s="1"/>
      <c r="K633" s="59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20"/>
      <c r="C634" s="20"/>
      <c r="D634" s="20"/>
      <c r="E634" s="69"/>
      <c r="F634" s="1"/>
      <c r="G634" s="1"/>
      <c r="H634" s="1"/>
      <c r="I634" s="1"/>
      <c r="J634" s="1"/>
      <c r="K634" s="59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20"/>
      <c r="C635" s="20"/>
      <c r="D635" s="20"/>
      <c r="E635" s="69"/>
      <c r="F635" s="1"/>
      <c r="G635" s="1"/>
      <c r="H635" s="1"/>
      <c r="I635" s="1"/>
      <c r="J635" s="1"/>
      <c r="K635" s="59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20"/>
      <c r="C636" s="20"/>
      <c r="D636" s="20"/>
      <c r="E636" s="69"/>
      <c r="F636" s="1"/>
      <c r="G636" s="1"/>
      <c r="H636" s="1"/>
      <c r="I636" s="1"/>
      <c r="J636" s="1"/>
      <c r="K636" s="59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20"/>
      <c r="C637" s="20"/>
      <c r="D637" s="20"/>
      <c r="E637" s="69"/>
      <c r="F637" s="1"/>
      <c r="G637" s="1"/>
      <c r="H637" s="1"/>
      <c r="I637" s="1"/>
      <c r="J637" s="1"/>
      <c r="K637" s="59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20"/>
      <c r="C638" s="20"/>
      <c r="D638" s="20"/>
      <c r="E638" s="69"/>
      <c r="F638" s="1"/>
      <c r="G638" s="1"/>
      <c r="H638" s="1"/>
      <c r="I638" s="1"/>
      <c r="J638" s="1"/>
      <c r="K638" s="59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20"/>
      <c r="C639" s="20"/>
      <c r="D639" s="20"/>
      <c r="E639" s="69"/>
      <c r="F639" s="1"/>
      <c r="G639" s="1"/>
      <c r="H639" s="1"/>
      <c r="I639" s="1"/>
      <c r="J639" s="1"/>
      <c r="K639" s="59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20"/>
      <c r="C640" s="20"/>
      <c r="D640" s="20"/>
      <c r="E640" s="69"/>
      <c r="F640" s="1"/>
      <c r="G640" s="1"/>
      <c r="H640" s="1"/>
      <c r="I640" s="1"/>
      <c r="J640" s="1"/>
      <c r="K640" s="59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20"/>
      <c r="C641" s="20"/>
      <c r="D641" s="20"/>
      <c r="E641" s="69"/>
      <c r="F641" s="1"/>
      <c r="G641" s="1"/>
      <c r="H641" s="1"/>
      <c r="I641" s="1"/>
      <c r="J641" s="1"/>
      <c r="K641" s="59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20"/>
      <c r="C642" s="20"/>
      <c r="D642" s="20"/>
      <c r="E642" s="69"/>
      <c r="F642" s="1"/>
      <c r="G642" s="1"/>
      <c r="H642" s="1"/>
      <c r="I642" s="1"/>
      <c r="J642" s="1"/>
      <c r="K642" s="59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20"/>
      <c r="C643" s="20"/>
      <c r="D643" s="20"/>
      <c r="E643" s="69"/>
      <c r="F643" s="1"/>
      <c r="G643" s="1"/>
      <c r="H643" s="1"/>
      <c r="I643" s="1"/>
      <c r="J643" s="1"/>
      <c r="K643" s="59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20"/>
      <c r="C644" s="20"/>
      <c r="D644" s="20"/>
      <c r="E644" s="69"/>
      <c r="F644" s="1"/>
      <c r="G644" s="1"/>
      <c r="H644" s="1"/>
      <c r="I644" s="1"/>
      <c r="J644" s="1"/>
      <c r="K644" s="59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20"/>
      <c r="C645" s="20"/>
      <c r="D645" s="20"/>
      <c r="E645" s="69"/>
      <c r="F645" s="1"/>
      <c r="G645" s="1"/>
      <c r="H645" s="1"/>
      <c r="I645" s="1"/>
      <c r="J645" s="1"/>
      <c r="K645" s="59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20"/>
      <c r="C646" s="20"/>
      <c r="D646" s="20"/>
      <c r="E646" s="69"/>
      <c r="F646" s="1"/>
      <c r="G646" s="1"/>
      <c r="H646" s="1"/>
      <c r="I646" s="1"/>
      <c r="J646" s="1"/>
      <c r="K646" s="59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20"/>
      <c r="C647" s="20"/>
      <c r="D647" s="20"/>
      <c r="E647" s="69"/>
      <c r="F647" s="1"/>
      <c r="G647" s="1"/>
      <c r="H647" s="1"/>
      <c r="I647" s="1"/>
      <c r="J647" s="1"/>
      <c r="K647" s="59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20"/>
      <c r="C648" s="20"/>
      <c r="D648" s="20"/>
      <c r="E648" s="69"/>
      <c r="F648" s="1"/>
      <c r="G648" s="1"/>
      <c r="H648" s="1"/>
      <c r="I648" s="1"/>
      <c r="J648" s="1"/>
      <c r="K648" s="59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20"/>
      <c r="C649" s="20"/>
      <c r="D649" s="20"/>
      <c r="E649" s="69"/>
      <c r="F649" s="1"/>
      <c r="G649" s="1"/>
      <c r="H649" s="1"/>
      <c r="I649" s="1"/>
      <c r="J649" s="1"/>
      <c r="K649" s="59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20"/>
      <c r="C650" s="20"/>
      <c r="D650" s="20"/>
      <c r="E650" s="69"/>
      <c r="F650" s="1"/>
      <c r="G650" s="1"/>
      <c r="H650" s="1"/>
      <c r="I650" s="1"/>
      <c r="J650" s="1"/>
      <c r="K650" s="59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20"/>
      <c r="C651" s="20"/>
      <c r="D651" s="20"/>
      <c r="E651" s="69"/>
      <c r="F651" s="1"/>
      <c r="G651" s="1"/>
      <c r="H651" s="1"/>
      <c r="I651" s="1"/>
      <c r="J651" s="1"/>
      <c r="K651" s="59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20"/>
      <c r="C652" s="20"/>
      <c r="D652" s="20"/>
      <c r="E652" s="69"/>
      <c r="F652" s="1"/>
      <c r="G652" s="1"/>
      <c r="H652" s="1"/>
      <c r="I652" s="1"/>
      <c r="J652" s="1"/>
      <c r="K652" s="59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20"/>
      <c r="C653" s="20"/>
      <c r="D653" s="20"/>
      <c r="E653" s="69"/>
      <c r="F653" s="1"/>
      <c r="G653" s="1"/>
      <c r="H653" s="1"/>
      <c r="I653" s="1"/>
      <c r="J653" s="1"/>
      <c r="K653" s="59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20"/>
      <c r="C654" s="20"/>
      <c r="D654" s="20"/>
      <c r="E654" s="69"/>
      <c r="F654" s="1"/>
      <c r="G654" s="1"/>
      <c r="H654" s="1"/>
      <c r="I654" s="1"/>
      <c r="J654" s="1"/>
      <c r="K654" s="59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20"/>
      <c r="C655" s="20"/>
      <c r="D655" s="20"/>
      <c r="E655" s="69"/>
      <c r="F655" s="1"/>
      <c r="G655" s="1"/>
      <c r="H655" s="1"/>
      <c r="I655" s="1"/>
      <c r="J655" s="1"/>
      <c r="K655" s="59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20"/>
      <c r="C656" s="20"/>
      <c r="D656" s="20"/>
      <c r="E656" s="69"/>
      <c r="F656" s="1"/>
      <c r="G656" s="1"/>
      <c r="H656" s="1"/>
      <c r="I656" s="1"/>
      <c r="J656" s="1"/>
      <c r="K656" s="59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20"/>
      <c r="C657" s="20"/>
      <c r="D657" s="20"/>
      <c r="E657" s="69"/>
      <c r="F657" s="1"/>
      <c r="G657" s="1"/>
      <c r="H657" s="1"/>
      <c r="I657" s="1"/>
      <c r="J657" s="1"/>
      <c r="K657" s="59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20"/>
      <c r="C658" s="20"/>
      <c r="D658" s="20"/>
      <c r="E658" s="69"/>
      <c r="F658" s="1"/>
      <c r="G658" s="1"/>
      <c r="H658" s="1"/>
      <c r="I658" s="1"/>
      <c r="J658" s="1"/>
      <c r="K658" s="59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20"/>
      <c r="C659" s="20"/>
      <c r="D659" s="20"/>
      <c r="E659" s="69"/>
      <c r="F659" s="1"/>
      <c r="G659" s="1"/>
      <c r="H659" s="1"/>
      <c r="I659" s="1"/>
      <c r="J659" s="1"/>
      <c r="K659" s="59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20"/>
      <c r="C660" s="20"/>
      <c r="D660" s="20"/>
      <c r="E660" s="69"/>
      <c r="F660" s="1"/>
      <c r="G660" s="1"/>
      <c r="H660" s="1"/>
      <c r="I660" s="1"/>
      <c r="J660" s="1"/>
      <c r="K660" s="59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20"/>
      <c r="C661" s="20"/>
      <c r="D661" s="20"/>
      <c r="E661" s="69"/>
      <c r="F661" s="1"/>
      <c r="G661" s="1"/>
      <c r="H661" s="1"/>
      <c r="I661" s="1"/>
      <c r="J661" s="1"/>
      <c r="K661" s="59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20"/>
      <c r="C662" s="20"/>
      <c r="D662" s="20"/>
      <c r="E662" s="69"/>
      <c r="F662" s="1"/>
      <c r="G662" s="1"/>
      <c r="H662" s="1"/>
      <c r="I662" s="1"/>
      <c r="J662" s="1"/>
      <c r="K662" s="59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20"/>
      <c r="C663" s="20"/>
      <c r="D663" s="20"/>
      <c r="E663" s="69"/>
      <c r="F663" s="1"/>
      <c r="G663" s="1"/>
      <c r="H663" s="1"/>
      <c r="I663" s="1"/>
      <c r="J663" s="1"/>
      <c r="K663" s="59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20"/>
      <c r="C664" s="20"/>
      <c r="D664" s="20"/>
      <c r="E664" s="69"/>
      <c r="F664" s="1"/>
      <c r="G664" s="1"/>
      <c r="H664" s="1"/>
      <c r="I664" s="1"/>
      <c r="J664" s="1"/>
      <c r="K664" s="59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20"/>
      <c r="C665" s="20"/>
      <c r="D665" s="20"/>
      <c r="E665" s="69"/>
      <c r="F665" s="1"/>
      <c r="G665" s="1"/>
      <c r="H665" s="1"/>
      <c r="I665" s="1"/>
      <c r="J665" s="1"/>
      <c r="K665" s="59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20"/>
      <c r="C666" s="20"/>
      <c r="D666" s="20"/>
      <c r="E666" s="69"/>
      <c r="F666" s="1"/>
      <c r="G666" s="1"/>
      <c r="H666" s="1"/>
      <c r="I666" s="1"/>
      <c r="J666" s="1"/>
      <c r="K666" s="59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20"/>
      <c r="C667" s="20"/>
      <c r="D667" s="20"/>
      <c r="E667" s="69"/>
      <c r="F667" s="1"/>
      <c r="G667" s="1"/>
      <c r="H667" s="1"/>
      <c r="I667" s="1"/>
      <c r="J667" s="1"/>
      <c r="K667" s="59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20"/>
      <c r="C668" s="20"/>
      <c r="D668" s="20"/>
      <c r="E668" s="69"/>
      <c r="F668" s="1"/>
      <c r="G668" s="1"/>
      <c r="H668" s="1"/>
      <c r="I668" s="1"/>
      <c r="J668" s="1"/>
      <c r="K668" s="59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20"/>
      <c r="C669" s="20"/>
      <c r="D669" s="20"/>
      <c r="E669" s="69"/>
      <c r="F669" s="1"/>
      <c r="G669" s="1"/>
      <c r="H669" s="1"/>
      <c r="I669" s="1"/>
      <c r="J669" s="1"/>
      <c r="K669" s="59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20"/>
      <c r="C670" s="20"/>
      <c r="D670" s="20"/>
      <c r="E670" s="69"/>
      <c r="F670" s="1"/>
      <c r="G670" s="1"/>
      <c r="H670" s="1"/>
      <c r="I670" s="1"/>
      <c r="J670" s="1"/>
      <c r="K670" s="59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20"/>
      <c r="C671" s="20"/>
      <c r="D671" s="20"/>
      <c r="E671" s="69"/>
      <c r="F671" s="1"/>
      <c r="G671" s="1"/>
      <c r="H671" s="1"/>
      <c r="I671" s="1"/>
      <c r="J671" s="1"/>
      <c r="K671" s="59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20"/>
      <c r="C672" s="20"/>
      <c r="D672" s="20"/>
      <c r="E672" s="69"/>
      <c r="F672" s="1"/>
      <c r="G672" s="1"/>
      <c r="H672" s="1"/>
      <c r="I672" s="1"/>
      <c r="J672" s="1"/>
      <c r="K672" s="59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20"/>
      <c r="C673" s="20"/>
      <c r="D673" s="20"/>
      <c r="E673" s="69"/>
      <c r="F673" s="1"/>
      <c r="G673" s="1"/>
      <c r="H673" s="1"/>
      <c r="I673" s="1"/>
      <c r="J673" s="1"/>
      <c r="K673" s="59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20"/>
      <c r="C674" s="20"/>
      <c r="D674" s="20"/>
      <c r="E674" s="69"/>
      <c r="F674" s="1"/>
      <c r="G674" s="1"/>
      <c r="H674" s="1"/>
      <c r="I674" s="1"/>
      <c r="J674" s="1"/>
      <c r="K674" s="59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20"/>
      <c r="C675" s="20"/>
      <c r="D675" s="1"/>
      <c r="E675" s="69"/>
      <c r="F675" s="1"/>
      <c r="G675" s="1"/>
      <c r="H675" s="1"/>
      <c r="I675" s="1"/>
      <c r="J675" s="1"/>
      <c r="K675" s="59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20"/>
      <c r="D676" s="1"/>
      <c r="E676" s="69"/>
      <c r="F676" s="1"/>
      <c r="G676" s="1"/>
      <c r="H676" s="1"/>
      <c r="I676" s="1"/>
      <c r="J676" s="1"/>
      <c r="K676" s="59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20"/>
      <c r="D677" s="1"/>
      <c r="E677" s="69"/>
      <c r="F677" s="1"/>
      <c r="G677" s="1"/>
      <c r="H677" s="1"/>
      <c r="I677" s="1"/>
      <c r="J677" s="1"/>
      <c r="K677" s="59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20"/>
      <c r="D678" s="1"/>
      <c r="E678" s="69"/>
      <c r="F678" s="1"/>
      <c r="G678" s="1"/>
      <c r="H678" s="1"/>
      <c r="I678" s="1"/>
      <c r="J678" s="1"/>
      <c r="K678" s="59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69"/>
      <c r="F679" s="1"/>
      <c r="G679" s="1"/>
      <c r="H679" s="1"/>
      <c r="I679" s="1"/>
      <c r="J679" s="1"/>
      <c r="K679" s="59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69"/>
      <c r="F680" s="1"/>
      <c r="G680" s="1"/>
      <c r="H680" s="1"/>
      <c r="I680" s="1"/>
      <c r="J680" s="1"/>
      <c r="K680" s="59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69"/>
      <c r="F681" s="1"/>
      <c r="G681" s="1"/>
      <c r="H681" s="1"/>
      <c r="I681" s="1"/>
      <c r="J681" s="1"/>
      <c r="K681" s="59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69"/>
      <c r="F682" s="1"/>
      <c r="G682" s="1"/>
      <c r="H682" s="1"/>
      <c r="I682" s="1"/>
      <c r="J682" s="1"/>
      <c r="K682" s="59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69"/>
      <c r="F683" s="1"/>
      <c r="G683" s="1"/>
      <c r="H683" s="1"/>
      <c r="I683" s="1"/>
      <c r="J683" s="1"/>
      <c r="K683" s="59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69"/>
      <c r="F684" s="1"/>
      <c r="G684" s="1"/>
      <c r="H684" s="1"/>
      <c r="I684" s="1"/>
      <c r="J684" s="1"/>
      <c r="K684" s="59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69"/>
      <c r="F685" s="1"/>
      <c r="G685" s="1"/>
      <c r="H685" s="1"/>
      <c r="I685" s="1"/>
      <c r="J685" s="1"/>
      <c r="K685" s="59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69"/>
      <c r="F686" s="1"/>
      <c r="G686" s="1"/>
      <c r="H686" s="1"/>
      <c r="I686" s="1"/>
      <c r="J686" s="1"/>
      <c r="K686" s="59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69"/>
      <c r="F687" s="1"/>
      <c r="G687" s="1"/>
      <c r="H687" s="1"/>
      <c r="I687" s="1"/>
      <c r="J687" s="1"/>
      <c r="K687" s="59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69"/>
      <c r="F688" s="1"/>
      <c r="G688" s="1"/>
      <c r="H688" s="1"/>
      <c r="I688" s="1"/>
      <c r="J688" s="1"/>
      <c r="K688" s="59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69"/>
      <c r="F689" s="1"/>
      <c r="G689" s="1"/>
      <c r="H689" s="1"/>
      <c r="I689" s="1"/>
      <c r="J689" s="1"/>
      <c r="K689" s="59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69"/>
      <c r="F690" s="1"/>
      <c r="G690" s="1"/>
      <c r="H690" s="1"/>
      <c r="I690" s="1"/>
      <c r="J690" s="1"/>
      <c r="K690" s="59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69"/>
      <c r="F691" s="1"/>
      <c r="G691" s="1"/>
      <c r="H691" s="1"/>
      <c r="I691" s="1"/>
      <c r="J691" s="1"/>
      <c r="K691" s="59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69"/>
      <c r="F692" s="1"/>
      <c r="G692" s="1"/>
      <c r="H692" s="1"/>
      <c r="I692" s="1"/>
      <c r="J692" s="1"/>
      <c r="K692" s="59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69"/>
      <c r="F693" s="1"/>
      <c r="G693" s="1"/>
      <c r="H693" s="1"/>
      <c r="I693" s="1"/>
      <c r="J693" s="1"/>
      <c r="K693" s="59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69"/>
      <c r="F694" s="1"/>
      <c r="G694" s="1"/>
      <c r="H694" s="1"/>
      <c r="I694" s="1"/>
      <c r="J694" s="1"/>
      <c r="K694" s="59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69"/>
      <c r="F695" s="1"/>
      <c r="G695" s="1"/>
      <c r="H695" s="1"/>
      <c r="I695" s="1"/>
      <c r="J695" s="1"/>
      <c r="K695" s="59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69"/>
      <c r="F696" s="1"/>
      <c r="G696" s="1"/>
      <c r="H696" s="1"/>
      <c r="I696" s="1"/>
      <c r="J696" s="1"/>
      <c r="K696" s="59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69"/>
      <c r="F697" s="1"/>
      <c r="G697" s="1"/>
      <c r="H697" s="1"/>
      <c r="I697" s="1"/>
      <c r="J697" s="1"/>
      <c r="K697" s="59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69"/>
      <c r="F698" s="1"/>
      <c r="G698" s="1"/>
      <c r="H698" s="1"/>
      <c r="I698" s="1"/>
      <c r="J698" s="1"/>
      <c r="K698" s="59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69"/>
      <c r="F699" s="1"/>
      <c r="G699" s="1"/>
      <c r="H699" s="1"/>
      <c r="I699" s="1"/>
      <c r="J699" s="1"/>
      <c r="K699" s="59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69"/>
      <c r="F700" s="1"/>
      <c r="G700" s="1"/>
      <c r="H700" s="1"/>
      <c r="I700" s="1"/>
      <c r="J700" s="1"/>
      <c r="K700" s="59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69"/>
      <c r="F701" s="1"/>
      <c r="G701" s="1"/>
      <c r="H701" s="1"/>
      <c r="I701" s="1"/>
      <c r="J701" s="1"/>
      <c r="K701" s="59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69"/>
      <c r="F702" s="1"/>
      <c r="G702" s="1"/>
      <c r="H702" s="1"/>
      <c r="I702" s="1"/>
      <c r="J702" s="1"/>
      <c r="K702" s="59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69"/>
      <c r="F703" s="1"/>
      <c r="G703" s="1"/>
      <c r="H703" s="1"/>
      <c r="I703" s="1"/>
      <c r="J703" s="1"/>
      <c r="K703" s="59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69"/>
      <c r="F704" s="1"/>
      <c r="G704" s="1"/>
      <c r="H704" s="1"/>
      <c r="I704" s="1"/>
      <c r="J704" s="1"/>
      <c r="K704" s="59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69"/>
      <c r="F705" s="1"/>
      <c r="G705" s="1"/>
      <c r="H705" s="1"/>
      <c r="I705" s="1"/>
      <c r="J705" s="1"/>
      <c r="K705" s="59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69"/>
      <c r="F706" s="1"/>
      <c r="G706" s="1"/>
      <c r="H706" s="1"/>
      <c r="I706" s="1"/>
      <c r="J706" s="1"/>
      <c r="K706" s="59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69"/>
      <c r="F707" s="1"/>
      <c r="G707" s="1"/>
      <c r="H707" s="1"/>
      <c r="I707" s="1"/>
      <c r="J707" s="1"/>
      <c r="K707" s="59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69"/>
      <c r="F708" s="1"/>
      <c r="G708" s="1"/>
      <c r="H708" s="1"/>
      <c r="I708" s="1"/>
      <c r="J708" s="1"/>
      <c r="K708" s="59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69"/>
      <c r="F709" s="1"/>
      <c r="G709" s="1"/>
      <c r="H709" s="1"/>
      <c r="I709" s="1"/>
      <c r="J709" s="1"/>
      <c r="K709" s="59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69"/>
      <c r="F710" s="1"/>
      <c r="G710" s="1"/>
      <c r="H710" s="1"/>
      <c r="I710" s="1"/>
      <c r="J710" s="1"/>
      <c r="K710" s="59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69"/>
      <c r="F711" s="1"/>
      <c r="G711" s="1"/>
      <c r="H711" s="1"/>
      <c r="I711" s="1"/>
      <c r="J711" s="1"/>
      <c r="K711" s="59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69"/>
      <c r="F712" s="1"/>
      <c r="G712" s="1"/>
      <c r="H712" s="1"/>
      <c r="I712" s="1"/>
      <c r="J712" s="1"/>
      <c r="K712" s="59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69"/>
      <c r="F713" s="1"/>
      <c r="G713" s="1"/>
      <c r="H713" s="1"/>
      <c r="I713" s="1"/>
      <c r="J713" s="1"/>
      <c r="K713" s="59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69"/>
      <c r="F714" s="1"/>
      <c r="G714" s="1"/>
      <c r="H714" s="1"/>
      <c r="I714" s="1"/>
      <c r="J714" s="1"/>
      <c r="K714" s="59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69"/>
      <c r="F715" s="1"/>
      <c r="G715" s="1"/>
      <c r="H715" s="1"/>
      <c r="I715" s="1"/>
      <c r="J715" s="1"/>
      <c r="K715" s="59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69"/>
      <c r="F716" s="1"/>
      <c r="G716" s="1"/>
      <c r="H716" s="1"/>
      <c r="I716" s="1"/>
      <c r="J716" s="1"/>
      <c r="K716" s="59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69"/>
      <c r="F717" s="1"/>
      <c r="G717" s="1"/>
      <c r="H717" s="1"/>
      <c r="I717" s="1"/>
      <c r="J717" s="1"/>
      <c r="K717" s="59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69"/>
      <c r="F718" s="1"/>
      <c r="G718" s="1"/>
      <c r="H718" s="1"/>
      <c r="I718" s="1"/>
      <c r="J718" s="1"/>
      <c r="K718" s="59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69"/>
      <c r="F719" s="1"/>
      <c r="G719" s="1"/>
      <c r="H719" s="1"/>
      <c r="I719" s="1"/>
      <c r="J719" s="1"/>
      <c r="K719" s="59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69"/>
      <c r="F720" s="1"/>
      <c r="G720" s="1"/>
      <c r="H720" s="1"/>
      <c r="I720" s="1"/>
      <c r="J720" s="1"/>
      <c r="K720" s="59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69"/>
      <c r="F721" s="1"/>
      <c r="G721" s="1"/>
      <c r="H721" s="1"/>
      <c r="I721" s="1"/>
      <c r="J721" s="1"/>
      <c r="K721" s="59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69"/>
      <c r="F722" s="1"/>
      <c r="G722" s="1"/>
      <c r="H722" s="1"/>
      <c r="I722" s="1"/>
      <c r="J722" s="1"/>
      <c r="K722" s="59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69"/>
      <c r="F723" s="1"/>
      <c r="G723" s="1"/>
      <c r="H723" s="1"/>
      <c r="I723" s="1"/>
      <c r="J723" s="1"/>
      <c r="K723" s="59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69"/>
      <c r="F724" s="1"/>
      <c r="G724" s="1"/>
      <c r="H724" s="1"/>
      <c r="I724" s="1"/>
      <c r="J724" s="1"/>
      <c r="K724" s="59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69"/>
      <c r="F725" s="1"/>
      <c r="G725" s="1"/>
      <c r="H725" s="1"/>
      <c r="I725" s="1"/>
      <c r="J725" s="1"/>
      <c r="K725" s="59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69"/>
      <c r="F726" s="1"/>
      <c r="G726" s="1"/>
      <c r="H726" s="1"/>
      <c r="I726" s="1"/>
      <c r="J726" s="1"/>
      <c r="K726" s="59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69"/>
      <c r="F727" s="1"/>
      <c r="G727" s="1"/>
      <c r="H727" s="1"/>
      <c r="I727" s="1"/>
      <c r="J727" s="1"/>
      <c r="K727" s="59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69"/>
      <c r="F728" s="1"/>
      <c r="G728" s="1"/>
      <c r="H728" s="1"/>
      <c r="I728" s="1"/>
      <c r="J728" s="1"/>
      <c r="K728" s="59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69"/>
      <c r="F729" s="1"/>
      <c r="G729" s="1"/>
      <c r="H729" s="1"/>
      <c r="I729" s="1"/>
      <c r="J729" s="1"/>
      <c r="K729" s="59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69"/>
      <c r="F730" s="1"/>
      <c r="G730" s="1"/>
      <c r="H730" s="1"/>
      <c r="I730" s="1"/>
      <c r="J730" s="1"/>
      <c r="K730" s="59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69"/>
      <c r="F731" s="1"/>
      <c r="G731" s="1"/>
      <c r="H731" s="1"/>
      <c r="I731" s="1"/>
      <c r="J731" s="1"/>
      <c r="K731" s="59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69"/>
      <c r="F732" s="1"/>
      <c r="G732" s="1"/>
      <c r="H732" s="1"/>
      <c r="I732" s="1"/>
      <c r="J732" s="1"/>
      <c r="K732" s="59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69"/>
      <c r="F733" s="1"/>
      <c r="G733" s="1"/>
      <c r="H733" s="1"/>
      <c r="I733" s="1"/>
      <c r="J733" s="1"/>
      <c r="K733" s="59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69"/>
      <c r="F734" s="1"/>
      <c r="G734" s="1"/>
      <c r="H734" s="1"/>
      <c r="I734" s="1"/>
      <c r="J734" s="1"/>
      <c r="K734" s="59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69"/>
      <c r="F735" s="1"/>
      <c r="G735" s="1"/>
      <c r="H735" s="1"/>
      <c r="I735" s="1"/>
      <c r="J735" s="1"/>
      <c r="K735" s="59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69"/>
      <c r="F736" s="1"/>
      <c r="G736" s="1"/>
      <c r="H736" s="1"/>
      <c r="I736" s="1"/>
      <c r="J736" s="1"/>
      <c r="K736" s="59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69"/>
      <c r="F737" s="1"/>
      <c r="G737" s="1"/>
      <c r="H737" s="1"/>
      <c r="I737" s="1"/>
      <c r="J737" s="1"/>
      <c r="K737" s="59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69"/>
      <c r="F738" s="1"/>
      <c r="G738" s="1"/>
      <c r="H738" s="1"/>
      <c r="I738" s="1"/>
      <c r="J738" s="1"/>
      <c r="K738" s="59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69"/>
      <c r="F739" s="1"/>
      <c r="G739" s="1"/>
      <c r="H739" s="1"/>
      <c r="I739" s="1"/>
      <c r="J739" s="1"/>
      <c r="K739" s="59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69"/>
      <c r="F740" s="1"/>
      <c r="G740" s="1"/>
      <c r="H740" s="1"/>
      <c r="I740" s="1"/>
      <c r="J740" s="1"/>
      <c r="K740" s="59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69"/>
      <c r="F741" s="1"/>
      <c r="G741" s="1"/>
      <c r="H741" s="1"/>
      <c r="I741" s="1"/>
      <c r="J741" s="1"/>
      <c r="K741" s="59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69"/>
      <c r="F742" s="1"/>
      <c r="G742" s="1"/>
      <c r="H742" s="1"/>
      <c r="I742" s="1"/>
      <c r="J742" s="1"/>
      <c r="K742" s="59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69"/>
      <c r="F743" s="1"/>
      <c r="G743" s="1"/>
      <c r="H743" s="1"/>
      <c r="I743" s="1"/>
      <c r="J743" s="1"/>
      <c r="K743" s="59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69"/>
      <c r="F744" s="1"/>
      <c r="G744" s="1"/>
      <c r="H744" s="1"/>
      <c r="I744" s="1"/>
      <c r="J744" s="1"/>
      <c r="K744" s="59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69"/>
      <c r="F745" s="1"/>
      <c r="G745" s="1"/>
      <c r="H745" s="1"/>
      <c r="I745" s="1"/>
      <c r="J745" s="1"/>
      <c r="K745" s="59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69"/>
      <c r="F746" s="1"/>
      <c r="G746" s="1"/>
      <c r="H746" s="1"/>
      <c r="I746" s="1"/>
      <c r="J746" s="1"/>
      <c r="K746" s="59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69"/>
      <c r="F747" s="1"/>
      <c r="G747" s="1"/>
      <c r="H747" s="1"/>
      <c r="I747" s="1"/>
      <c r="J747" s="1"/>
      <c r="K747" s="59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69"/>
      <c r="F748" s="1"/>
      <c r="G748" s="1"/>
      <c r="H748" s="1"/>
      <c r="I748" s="1"/>
      <c r="J748" s="1"/>
      <c r="K748" s="59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69"/>
      <c r="F749" s="1"/>
      <c r="G749" s="1"/>
      <c r="H749" s="1"/>
      <c r="I749" s="1"/>
      <c r="J749" s="1"/>
      <c r="K749" s="59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69"/>
      <c r="F750" s="1"/>
      <c r="G750" s="1"/>
      <c r="H750" s="1"/>
      <c r="I750" s="1"/>
      <c r="J750" s="1"/>
      <c r="K750" s="59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69"/>
      <c r="F751" s="1"/>
      <c r="G751" s="1"/>
      <c r="H751" s="1"/>
      <c r="I751" s="1"/>
      <c r="J751" s="1"/>
      <c r="K751" s="59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69"/>
      <c r="F752" s="1"/>
      <c r="G752" s="1"/>
      <c r="H752" s="1"/>
      <c r="I752" s="1"/>
      <c r="J752" s="1"/>
      <c r="K752" s="59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69"/>
      <c r="F753" s="1"/>
      <c r="G753" s="1"/>
      <c r="H753" s="1"/>
      <c r="I753" s="1"/>
      <c r="J753" s="1"/>
      <c r="K753" s="59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69"/>
      <c r="F754" s="1"/>
      <c r="G754" s="1"/>
      <c r="H754" s="1"/>
      <c r="I754" s="1"/>
      <c r="J754" s="1"/>
      <c r="K754" s="59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69"/>
      <c r="F755" s="1"/>
      <c r="G755" s="1"/>
      <c r="H755" s="1"/>
      <c r="I755" s="1"/>
      <c r="J755" s="1"/>
      <c r="K755" s="59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69"/>
      <c r="F756" s="1"/>
      <c r="G756" s="1"/>
      <c r="H756" s="1"/>
      <c r="I756" s="1"/>
      <c r="J756" s="1"/>
      <c r="K756" s="59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69"/>
      <c r="F757" s="1"/>
      <c r="G757" s="1"/>
      <c r="H757" s="1"/>
      <c r="I757" s="1"/>
      <c r="J757" s="1"/>
      <c r="K757" s="59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69"/>
      <c r="F758" s="1"/>
      <c r="G758" s="1"/>
      <c r="H758" s="1"/>
      <c r="I758" s="1"/>
      <c r="J758" s="1"/>
      <c r="K758" s="59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69"/>
      <c r="F759" s="1"/>
      <c r="G759" s="1"/>
      <c r="H759" s="1"/>
      <c r="I759" s="1"/>
      <c r="J759" s="1"/>
      <c r="K759" s="59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69"/>
      <c r="F760" s="1"/>
      <c r="G760" s="1"/>
      <c r="H760" s="1"/>
      <c r="I760" s="1"/>
      <c r="J760" s="1"/>
      <c r="K760" s="59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69"/>
      <c r="F761" s="1"/>
      <c r="G761" s="1"/>
      <c r="H761" s="1"/>
      <c r="I761" s="1"/>
      <c r="J761" s="1"/>
      <c r="K761" s="59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69"/>
      <c r="F762" s="1"/>
      <c r="G762" s="1"/>
      <c r="H762" s="1"/>
      <c r="I762" s="1"/>
      <c r="J762" s="1"/>
      <c r="K762" s="59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69"/>
      <c r="F763" s="1"/>
      <c r="G763" s="1"/>
      <c r="H763" s="1"/>
      <c r="I763" s="1"/>
      <c r="J763" s="1"/>
      <c r="K763" s="59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69"/>
      <c r="F764" s="1"/>
      <c r="G764" s="1"/>
      <c r="H764" s="1"/>
      <c r="I764" s="1"/>
      <c r="J764" s="1"/>
      <c r="K764" s="59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69"/>
      <c r="F765" s="1"/>
      <c r="G765" s="1"/>
      <c r="H765" s="1"/>
      <c r="I765" s="1"/>
      <c r="J765" s="1"/>
      <c r="K765" s="59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69"/>
      <c r="F766" s="1"/>
      <c r="G766" s="1"/>
      <c r="H766" s="1"/>
      <c r="I766" s="1"/>
      <c r="J766" s="1"/>
      <c r="K766" s="59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69"/>
      <c r="F767" s="1"/>
      <c r="G767" s="1"/>
      <c r="H767" s="1"/>
      <c r="I767" s="1"/>
      <c r="J767" s="1"/>
      <c r="K767" s="59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69"/>
      <c r="F768" s="1"/>
      <c r="G768" s="1"/>
      <c r="H768" s="1"/>
      <c r="I768" s="1"/>
      <c r="J768" s="1"/>
      <c r="K768" s="59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69"/>
      <c r="F769" s="1"/>
      <c r="G769" s="1"/>
      <c r="H769" s="1"/>
      <c r="I769" s="1"/>
      <c r="J769" s="1"/>
      <c r="K769" s="59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69"/>
      <c r="F770" s="1"/>
      <c r="G770" s="1"/>
      <c r="H770" s="1"/>
      <c r="I770" s="1"/>
      <c r="J770" s="1"/>
      <c r="K770" s="59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69"/>
      <c r="F771" s="1"/>
      <c r="G771" s="1"/>
      <c r="H771" s="1"/>
      <c r="I771" s="1"/>
      <c r="J771" s="1"/>
      <c r="K771" s="59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69"/>
      <c r="F772" s="1"/>
      <c r="G772" s="1"/>
      <c r="H772" s="1"/>
      <c r="I772" s="1"/>
      <c r="J772" s="1"/>
      <c r="K772" s="59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69"/>
      <c r="F773" s="1"/>
      <c r="G773" s="1"/>
      <c r="H773" s="1"/>
      <c r="I773" s="1"/>
      <c r="J773" s="1"/>
      <c r="K773" s="59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69"/>
      <c r="F774" s="1"/>
      <c r="G774" s="1"/>
      <c r="H774" s="1"/>
      <c r="I774" s="1"/>
      <c r="J774" s="1"/>
      <c r="K774" s="59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69"/>
      <c r="F775" s="1"/>
      <c r="G775" s="1"/>
      <c r="H775" s="1"/>
      <c r="I775" s="1"/>
      <c r="J775" s="1"/>
      <c r="K775" s="59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69"/>
      <c r="F776" s="1"/>
      <c r="G776" s="1"/>
      <c r="H776" s="1"/>
      <c r="I776" s="1"/>
      <c r="J776" s="1"/>
      <c r="K776" s="59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69"/>
      <c r="F777" s="1"/>
      <c r="G777" s="1"/>
      <c r="H777" s="1"/>
      <c r="I777" s="1"/>
      <c r="J777" s="1"/>
      <c r="K777" s="59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69"/>
      <c r="F778" s="1"/>
      <c r="G778" s="1"/>
      <c r="H778" s="1"/>
      <c r="I778" s="1"/>
      <c r="J778" s="1"/>
      <c r="K778" s="59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69"/>
      <c r="F779" s="1"/>
      <c r="G779" s="1"/>
      <c r="H779" s="1"/>
      <c r="I779" s="1"/>
      <c r="J779" s="1"/>
      <c r="K779" s="59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69"/>
      <c r="F780" s="1"/>
      <c r="G780" s="1"/>
      <c r="H780" s="1"/>
      <c r="I780" s="1"/>
      <c r="J780" s="1"/>
      <c r="K780" s="59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69"/>
      <c r="F781" s="1"/>
      <c r="G781" s="1"/>
      <c r="H781" s="1"/>
      <c r="I781" s="1"/>
      <c r="J781" s="1"/>
      <c r="K781" s="59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69"/>
      <c r="F782" s="1"/>
      <c r="G782" s="1"/>
      <c r="H782" s="1"/>
      <c r="I782" s="1"/>
      <c r="J782" s="1"/>
      <c r="K782" s="59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69"/>
      <c r="F783" s="1"/>
      <c r="G783" s="1"/>
      <c r="H783" s="1"/>
      <c r="I783" s="1"/>
      <c r="J783" s="1"/>
      <c r="K783" s="59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69"/>
      <c r="F784" s="1"/>
      <c r="G784" s="1"/>
      <c r="H784" s="1"/>
      <c r="I784" s="1"/>
      <c r="J784" s="1"/>
      <c r="K784" s="59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69"/>
      <c r="F785" s="1"/>
      <c r="G785" s="1"/>
      <c r="H785" s="1"/>
      <c r="I785" s="1"/>
      <c r="J785" s="1"/>
      <c r="K785" s="59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69"/>
      <c r="F786" s="1"/>
      <c r="G786" s="1"/>
      <c r="H786" s="1"/>
      <c r="I786" s="1"/>
      <c r="J786" s="1"/>
      <c r="K786" s="59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69"/>
      <c r="F787" s="1"/>
      <c r="G787" s="1"/>
      <c r="H787" s="1"/>
      <c r="I787" s="1"/>
      <c r="J787" s="1"/>
      <c r="K787" s="59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69"/>
      <c r="F788" s="1"/>
      <c r="G788" s="1"/>
      <c r="H788" s="1"/>
      <c r="I788" s="1"/>
      <c r="J788" s="1"/>
      <c r="K788" s="59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69"/>
      <c r="F789" s="1"/>
      <c r="G789" s="1"/>
      <c r="H789" s="1"/>
      <c r="I789" s="1"/>
      <c r="J789" s="1"/>
      <c r="K789" s="59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69"/>
      <c r="F790" s="1"/>
      <c r="G790" s="1"/>
      <c r="H790" s="1"/>
      <c r="I790" s="1"/>
      <c r="J790" s="1"/>
      <c r="K790" s="59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69"/>
      <c r="F791" s="1"/>
      <c r="G791" s="1"/>
      <c r="H791" s="1"/>
      <c r="I791" s="1"/>
      <c r="J791" s="1"/>
      <c r="K791" s="59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69"/>
      <c r="F792" s="1"/>
      <c r="G792" s="1"/>
      <c r="H792" s="1"/>
      <c r="I792" s="1"/>
      <c r="J792" s="1"/>
      <c r="K792" s="59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69"/>
      <c r="F793" s="1"/>
      <c r="G793" s="1"/>
      <c r="H793" s="1"/>
      <c r="I793" s="1"/>
      <c r="J793" s="1"/>
      <c r="K793" s="59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69"/>
      <c r="F794" s="1"/>
      <c r="G794" s="1"/>
      <c r="H794" s="1"/>
      <c r="I794" s="1"/>
      <c r="J794" s="1"/>
      <c r="K794" s="59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69"/>
      <c r="F795" s="1"/>
      <c r="G795" s="1"/>
      <c r="H795" s="1"/>
      <c r="I795" s="1"/>
      <c r="J795" s="1"/>
      <c r="K795" s="59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69"/>
      <c r="F796" s="1"/>
      <c r="G796" s="1"/>
      <c r="H796" s="1"/>
      <c r="I796" s="1"/>
      <c r="J796" s="1"/>
      <c r="K796" s="59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69"/>
      <c r="F797" s="1"/>
      <c r="G797" s="1"/>
      <c r="H797" s="1"/>
      <c r="I797" s="1"/>
      <c r="J797" s="1"/>
      <c r="K797" s="59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69"/>
      <c r="F798" s="1"/>
      <c r="G798" s="1"/>
      <c r="H798" s="1"/>
      <c r="I798" s="1"/>
      <c r="J798" s="1"/>
      <c r="K798" s="59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69"/>
      <c r="F799" s="1"/>
      <c r="G799" s="1"/>
      <c r="H799" s="1"/>
      <c r="I799" s="1"/>
      <c r="J799" s="1"/>
      <c r="K799" s="59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69"/>
      <c r="F800" s="1"/>
      <c r="G800" s="1"/>
      <c r="H800" s="1"/>
      <c r="I800" s="1"/>
      <c r="J800" s="1"/>
      <c r="K800" s="59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69"/>
      <c r="F801" s="1"/>
      <c r="G801" s="1"/>
      <c r="H801" s="1"/>
      <c r="I801" s="1"/>
      <c r="J801" s="1"/>
      <c r="K801" s="59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69"/>
      <c r="F802" s="1"/>
      <c r="G802" s="1"/>
      <c r="H802" s="1"/>
      <c r="I802" s="1"/>
      <c r="J802" s="1"/>
      <c r="K802" s="59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69"/>
      <c r="F803" s="1"/>
      <c r="G803" s="1"/>
      <c r="H803" s="1"/>
      <c r="I803" s="1"/>
      <c r="J803" s="1"/>
      <c r="K803" s="59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69"/>
      <c r="F804" s="1"/>
      <c r="G804" s="1"/>
      <c r="H804" s="1"/>
      <c r="I804" s="1"/>
      <c r="J804" s="1"/>
      <c r="K804" s="59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69"/>
      <c r="F805" s="1"/>
      <c r="G805" s="1"/>
      <c r="H805" s="1"/>
      <c r="I805" s="1"/>
      <c r="J805" s="1"/>
      <c r="K805" s="59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69"/>
      <c r="F806" s="1"/>
      <c r="G806" s="1"/>
      <c r="H806" s="1"/>
      <c r="I806" s="1"/>
      <c r="J806" s="1"/>
      <c r="K806" s="59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69"/>
      <c r="F807" s="1"/>
      <c r="G807" s="1"/>
      <c r="H807" s="1"/>
      <c r="I807" s="1"/>
      <c r="J807" s="1"/>
      <c r="K807" s="59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69"/>
      <c r="F808" s="1"/>
      <c r="G808" s="1"/>
      <c r="H808" s="1"/>
      <c r="I808" s="1"/>
      <c r="J808" s="1"/>
      <c r="K808" s="59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69"/>
      <c r="F809" s="1"/>
      <c r="G809" s="1"/>
      <c r="H809" s="1"/>
      <c r="I809" s="1"/>
      <c r="J809" s="1"/>
      <c r="K809" s="59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69"/>
      <c r="F810" s="1"/>
      <c r="G810" s="1"/>
      <c r="H810" s="1"/>
      <c r="I810" s="1"/>
      <c r="J810" s="1"/>
      <c r="K810" s="59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69"/>
      <c r="F811" s="1"/>
      <c r="G811" s="1"/>
      <c r="H811" s="1"/>
      <c r="I811" s="1"/>
      <c r="J811" s="1"/>
      <c r="K811" s="59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69"/>
      <c r="F812" s="1"/>
      <c r="G812" s="1"/>
      <c r="H812" s="1"/>
      <c r="I812" s="1"/>
      <c r="J812" s="1"/>
      <c r="K812" s="59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69"/>
      <c r="F813" s="1"/>
      <c r="G813" s="1"/>
      <c r="H813" s="1"/>
      <c r="I813" s="1"/>
      <c r="J813" s="1"/>
      <c r="K813" s="59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69"/>
      <c r="F814" s="1"/>
      <c r="G814" s="1"/>
      <c r="H814" s="1"/>
      <c r="I814" s="1"/>
      <c r="J814" s="1"/>
      <c r="K814" s="59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69"/>
      <c r="F815" s="1"/>
      <c r="G815" s="1"/>
      <c r="H815" s="1"/>
      <c r="I815" s="1"/>
      <c r="J815" s="1"/>
      <c r="K815" s="59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69"/>
      <c r="F816" s="1"/>
      <c r="G816" s="1"/>
      <c r="H816" s="1"/>
      <c r="I816" s="1"/>
      <c r="J816" s="1"/>
      <c r="K816" s="59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69"/>
      <c r="F817" s="1"/>
      <c r="G817" s="1"/>
      <c r="H817" s="1"/>
      <c r="I817" s="1"/>
      <c r="J817" s="1"/>
      <c r="K817" s="59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69"/>
      <c r="F818" s="1"/>
      <c r="G818" s="1"/>
      <c r="H818" s="1"/>
      <c r="I818" s="1"/>
      <c r="J818" s="1"/>
      <c r="K818" s="59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69"/>
      <c r="F819" s="1"/>
      <c r="G819" s="1"/>
      <c r="H819" s="1"/>
      <c r="I819" s="1"/>
      <c r="J819" s="1"/>
      <c r="K819" s="59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69"/>
      <c r="F820" s="1"/>
      <c r="G820" s="1"/>
      <c r="H820" s="1"/>
      <c r="I820" s="1"/>
      <c r="J820" s="1"/>
      <c r="K820" s="59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69"/>
      <c r="F821" s="1"/>
      <c r="G821" s="1"/>
      <c r="H821" s="1"/>
      <c r="I821" s="1"/>
      <c r="J821" s="1"/>
      <c r="K821" s="59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69"/>
      <c r="F822" s="1"/>
      <c r="G822" s="1"/>
      <c r="H822" s="1"/>
      <c r="I822" s="1"/>
      <c r="J822" s="1"/>
      <c r="K822" s="59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69"/>
      <c r="F823" s="1"/>
      <c r="G823" s="1"/>
      <c r="H823" s="1"/>
      <c r="I823" s="1"/>
      <c r="J823" s="1"/>
      <c r="K823" s="59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69"/>
      <c r="F824" s="1"/>
      <c r="G824" s="1"/>
      <c r="H824" s="1"/>
      <c r="I824" s="1"/>
      <c r="J824" s="1"/>
      <c r="K824" s="59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69"/>
      <c r="F825" s="1"/>
      <c r="G825" s="1"/>
      <c r="H825" s="1"/>
      <c r="I825" s="1"/>
      <c r="J825" s="1"/>
      <c r="K825" s="59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69"/>
      <c r="F826" s="1"/>
      <c r="G826" s="1"/>
      <c r="H826" s="1"/>
      <c r="I826" s="1"/>
      <c r="J826" s="1"/>
      <c r="K826" s="59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69"/>
      <c r="F827" s="1"/>
      <c r="G827" s="1"/>
      <c r="H827" s="1"/>
      <c r="I827" s="1"/>
      <c r="J827" s="1"/>
      <c r="K827" s="59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69"/>
      <c r="F828" s="1"/>
      <c r="G828" s="1"/>
      <c r="H828" s="1"/>
      <c r="I828" s="1"/>
      <c r="J828" s="1"/>
      <c r="K828" s="59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69"/>
      <c r="F829" s="1"/>
      <c r="G829" s="1"/>
      <c r="H829" s="1"/>
      <c r="I829" s="1"/>
      <c r="J829" s="1"/>
      <c r="K829" s="59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69"/>
      <c r="F830" s="1"/>
      <c r="G830" s="1"/>
      <c r="H830" s="1"/>
      <c r="I830" s="1"/>
      <c r="J830" s="1"/>
      <c r="K830" s="59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69"/>
      <c r="F831" s="1"/>
      <c r="G831" s="1"/>
      <c r="H831" s="1"/>
      <c r="I831" s="1"/>
      <c r="J831" s="1"/>
      <c r="K831" s="59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69"/>
      <c r="F832" s="1"/>
      <c r="G832" s="1"/>
      <c r="H832" s="1"/>
      <c r="I832" s="1"/>
      <c r="J832" s="1"/>
      <c r="K832" s="59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69"/>
      <c r="F833" s="1"/>
      <c r="G833" s="1"/>
      <c r="H833" s="1"/>
      <c r="I833" s="1"/>
      <c r="J833" s="1"/>
      <c r="K833" s="59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69"/>
      <c r="F834" s="1"/>
      <c r="G834" s="1"/>
      <c r="H834" s="1"/>
      <c r="I834" s="1"/>
      <c r="J834" s="1"/>
      <c r="K834" s="59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69"/>
      <c r="F835" s="1"/>
      <c r="G835" s="1"/>
      <c r="H835" s="1"/>
      <c r="I835" s="1"/>
      <c r="J835" s="1"/>
      <c r="K835" s="59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69"/>
      <c r="F836" s="1"/>
      <c r="G836" s="1"/>
      <c r="H836" s="1"/>
      <c r="I836" s="1"/>
      <c r="J836" s="1"/>
      <c r="K836" s="59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69"/>
      <c r="F837" s="1"/>
      <c r="G837" s="1"/>
      <c r="H837" s="1"/>
      <c r="I837" s="1"/>
      <c r="J837" s="1"/>
      <c r="K837" s="59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69"/>
      <c r="F838" s="1"/>
      <c r="G838" s="1"/>
      <c r="H838" s="1"/>
      <c r="I838" s="1"/>
      <c r="J838" s="1"/>
      <c r="K838" s="59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69"/>
      <c r="F839" s="1"/>
      <c r="G839" s="1"/>
      <c r="H839" s="1"/>
      <c r="I839" s="1"/>
      <c r="J839" s="1"/>
      <c r="K839" s="59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69"/>
      <c r="F840" s="1"/>
      <c r="G840" s="1"/>
      <c r="H840" s="1"/>
      <c r="I840" s="1"/>
      <c r="J840" s="1"/>
      <c r="K840" s="59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69"/>
      <c r="F841" s="1"/>
      <c r="G841" s="1"/>
      <c r="H841" s="1"/>
      <c r="I841" s="1"/>
      <c r="J841" s="1"/>
      <c r="K841" s="59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69"/>
      <c r="F842" s="1"/>
      <c r="G842" s="1"/>
      <c r="H842" s="1"/>
      <c r="I842" s="1"/>
      <c r="J842" s="1"/>
      <c r="K842" s="59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69"/>
      <c r="F843" s="1"/>
      <c r="G843" s="1"/>
      <c r="H843" s="1"/>
      <c r="I843" s="1"/>
      <c r="J843" s="1"/>
      <c r="K843" s="59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69"/>
      <c r="F844" s="1"/>
      <c r="G844" s="1"/>
      <c r="H844" s="1"/>
      <c r="I844" s="1"/>
      <c r="J844" s="1"/>
      <c r="K844" s="59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69"/>
      <c r="F845" s="1"/>
      <c r="G845" s="1"/>
      <c r="H845" s="1"/>
      <c r="I845" s="1"/>
      <c r="J845" s="1"/>
      <c r="K845" s="59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69"/>
      <c r="F846" s="1"/>
      <c r="G846" s="1"/>
      <c r="H846" s="1"/>
      <c r="I846" s="1"/>
      <c r="J846" s="1"/>
      <c r="K846" s="59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69"/>
      <c r="F847" s="1"/>
      <c r="G847" s="1"/>
      <c r="H847" s="1"/>
      <c r="I847" s="1"/>
      <c r="J847" s="1"/>
      <c r="K847" s="59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69"/>
      <c r="F848" s="1"/>
      <c r="G848" s="1"/>
      <c r="H848" s="1"/>
      <c r="I848" s="1"/>
      <c r="J848" s="1"/>
      <c r="K848" s="59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69"/>
      <c r="F849" s="1"/>
      <c r="G849" s="1"/>
      <c r="H849" s="1"/>
      <c r="I849" s="1"/>
      <c r="J849" s="1"/>
      <c r="K849" s="59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69"/>
      <c r="F850" s="1"/>
      <c r="G850" s="1"/>
      <c r="H850" s="1"/>
      <c r="I850" s="1"/>
      <c r="J850" s="1"/>
      <c r="K850" s="59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69"/>
      <c r="F851" s="1"/>
      <c r="G851" s="1"/>
      <c r="H851" s="1"/>
      <c r="I851" s="1"/>
      <c r="J851" s="1"/>
      <c r="K851" s="59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69"/>
      <c r="F852" s="1"/>
      <c r="G852" s="1"/>
      <c r="H852" s="1"/>
      <c r="I852" s="1"/>
      <c r="J852" s="1"/>
      <c r="K852" s="59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69"/>
      <c r="F853" s="1"/>
      <c r="G853" s="1"/>
      <c r="H853" s="1"/>
      <c r="I853" s="1"/>
      <c r="J853" s="1"/>
      <c r="K853" s="59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69"/>
      <c r="F854" s="1"/>
      <c r="G854" s="1"/>
      <c r="H854" s="1"/>
      <c r="I854" s="1"/>
      <c r="J854" s="1"/>
      <c r="K854" s="59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69"/>
      <c r="F855" s="1"/>
      <c r="G855" s="1"/>
      <c r="H855" s="1"/>
      <c r="I855" s="1"/>
      <c r="J855" s="1"/>
      <c r="K855" s="59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69"/>
      <c r="F856" s="1"/>
      <c r="G856" s="1"/>
      <c r="H856" s="1"/>
      <c r="I856" s="1"/>
      <c r="J856" s="1"/>
      <c r="K856" s="59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69"/>
      <c r="F857" s="1"/>
      <c r="G857" s="1"/>
      <c r="H857" s="1"/>
      <c r="I857" s="1"/>
      <c r="J857" s="1"/>
      <c r="K857" s="59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69"/>
      <c r="F858" s="1"/>
      <c r="G858" s="1"/>
      <c r="H858" s="1"/>
      <c r="I858" s="1"/>
      <c r="J858" s="1"/>
      <c r="K858" s="59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69"/>
      <c r="F859" s="1"/>
      <c r="G859" s="1"/>
      <c r="H859" s="1"/>
      <c r="I859" s="1"/>
      <c r="J859" s="1"/>
      <c r="K859" s="59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69"/>
      <c r="F860" s="1"/>
      <c r="G860" s="1"/>
      <c r="H860" s="1"/>
      <c r="I860" s="1"/>
      <c r="J860" s="1"/>
      <c r="K860" s="59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69"/>
      <c r="F861" s="1"/>
      <c r="G861" s="1"/>
      <c r="H861" s="1"/>
      <c r="I861" s="1"/>
      <c r="J861" s="1"/>
      <c r="K861" s="59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69"/>
      <c r="F862" s="1"/>
      <c r="G862" s="1"/>
      <c r="H862" s="1"/>
      <c r="I862" s="1"/>
      <c r="J862" s="1"/>
      <c r="K862" s="59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69"/>
      <c r="F863" s="1"/>
      <c r="G863" s="1"/>
      <c r="H863" s="1"/>
      <c r="I863" s="1"/>
      <c r="J863" s="1"/>
      <c r="K863" s="59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69"/>
      <c r="F864" s="1"/>
      <c r="G864" s="1"/>
      <c r="H864" s="1"/>
      <c r="I864" s="1"/>
      <c r="J864" s="1"/>
      <c r="K864" s="59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69"/>
      <c r="F865" s="1"/>
      <c r="G865" s="1"/>
      <c r="H865" s="1"/>
      <c r="I865" s="1"/>
      <c r="J865" s="1"/>
      <c r="K865" s="59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69"/>
      <c r="F866" s="1"/>
      <c r="G866" s="1"/>
      <c r="H866" s="1"/>
      <c r="I866" s="1"/>
      <c r="J866" s="1"/>
      <c r="K866" s="59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69"/>
      <c r="F867" s="1"/>
      <c r="G867" s="1"/>
      <c r="H867" s="1"/>
      <c r="I867" s="1"/>
      <c r="J867" s="1"/>
      <c r="K867" s="59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69"/>
      <c r="F868" s="1"/>
      <c r="G868" s="1"/>
      <c r="H868" s="1"/>
      <c r="I868" s="1"/>
      <c r="J868" s="1"/>
      <c r="K868" s="59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69"/>
      <c r="F869" s="1"/>
      <c r="G869" s="1"/>
      <c r="H869" s="1"/>
      <c r="I869" s="1"/>
      <c r="J869" s="1"/>
      <c r="K869" s="59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69"/>
      <c r="F870" s="1"/>
      <c r="G870" s="1"/>
      <c r="H870" s="1"/>
      <c r="I870" s="1"/>
      <c r="J870" s="1"/>
      <c r="K870" s="59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69"/>
      <c r="F871" s="1"/>
      <c r="G871" s="1"/>
      <c r="H871" s="1"/>
      <c r="I871" s="1"/>
      <c r="J871" s="1"/>
      <c r="K871" s="59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69"/>
      <c r="F872" s="1"/>
      <c r="G872" s="1"/>
      <c r="H872" s="1"/>
      <c r="I872" s="1"/>
      <c r="J872" s="1"/>
      <c r="K872" s="59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69"/>
      <c r="F873" s="1"/>
      <c r="G873" s="1"/>
      <c r="H873" s="1"/>
      <c r="I873" s="1"/>
      <c r="J873" s="1"/>
      <c r="K873" s="59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69"/>
      <c r="F874" s="1"/>
      <c r="G874" s="1"/>
      <c r="H874" s="1"/>
      <c r="I874" s="1"/>
      <c r="J874" s="1"/>
      <c r="K874" s="59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69"/>
      <c r="F875" s="1"/>
      <c r="G875" s="1"/>
      <c r="H875" s="1"/>
      <c r="I875" s="1"/>
      <c r="J875" s="1"/>
      <c r="K875" s="59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69"/>
      <c r="F876" s="1"/>
      <c r="G876" s="1"/>
      <c r="H876" s="1"/>
      <c r="I876" s="1"/>
      <c r="J876" s="1"/>
      <c r="K876" s="59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69"/>
      <c r="F877" s="1"/>
      <c r="G877" s="1"/>
      <c r="H877" s="1"/>
      <c r="I877" s="1"/>
      <c r="J877" s="1"/>
      <c r="K877" s="59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69"/>
      <c r="F878" s="1"/>
      <c r="G878" s="1"/>
      <c r="H878" s="1"/>
      <c r="I878" s="1"/>
      <c r="J878" s="1"/>
      <c r="K878" s="59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69"/>
      <c r="F879" s="1"/>
      <c r="G879" s="1"/>
      <c r="H879" s="1"/>
      <c r="I879" s="1"/>
      <c r="J879" s="1"/>
      <c r="K879" s="59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69"/>
      <c r="F880" s="1"/>
      <c r="G880" s="1"/>
      <c r="H880" s="1"/>
      <c r="I880" s="1"/>
      <c r="J880" s="1"/>
      <c r="K880" s="59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69"/>
      <c r="F881" s="1"/>
      <c r="G881" s="1"/>
      <c r="H881" s="1"/>
      <c r="I881" s="1"/>
      <c r="J881" s="1"/>
      <c r="K881" s="59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69"/>
      <c r="F882" s="1"/>
      <c r="G882" s="1"/>
      <c r="H882" s="1"/>
      <c r="I882" s="1"/>
      <c r="J882" s="1"/>
      <c r="K882" s="59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69"/>
      <c r="F883" s="1"/>
      <c r="G883" s="1"/>
      <c r="H883" s="1"/>
      <c r="I883" s="1"/>
      <c r="J883" s="1"/>
      <c r="K883" s="59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69"/>
      <c r="F884" s="1"/>
      <c r="G884" s="1"/>
      <c r="H884" s="1"/>
      <c r="I884" s="1"/>
      <c r="J884" s="1"/>
      <c r="K884" s="59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69"/>
      <c r="F885" s="1"/>
      <c r="G885" s="1"/>
      <c r="H885" s="1"/>
      <c r="I885" s="1"/>
      <c r="J885" s="1"/>
      <c r="K885" s="59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69"/>
      <c r="F886" s="1"/>
      <c r="G886" s="1"/>
      <c r="H886" s="1"/>
      <c r="I886" s="1"/>
      <c r="J886" s="1"/>
      <c r="K886" s="59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69"/>
      <c r="F887" s="1"/>
      <c r="G887" s="1"/>
      <c r="H887" s="1"/>
      <c r="I887" s="1"/>
      <c r="J887" s="1"/>
      <c r="K887" s="59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69"/>
      <c r="F888" s="1"/>
      <c r="G888" s="1"/>
      <c r="H888" s="1"/>
      <c r="I888" s="1"/>
      <c r="J888" s="1"/>
      <c r="K888" s="59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69"/>
      <c r="F889" s="1"/>
      <c r="G889" s="1"/>
      <c r="H889" s="1"/>
      <c r="I889" s="1"/>
      <c r="J889" s="1"/>
      <c r="K889" s="59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69"/>
      <c r="F890" s="1"/>
      <c r="G890" s="1"/>
      <c r="H890" s="1"/>
      <c r="I890" s="1"/>
      <c r="J890" s="1"/>
      <c r="K890" s="59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69"/>
      <c r="F891" s="1"/>
      <c r="G891" s="1"/>
      <c r="H891" s="1"/>
      <c r="I891" s="1"/>
      <c r="J891" s="1"/>
      <c r="K891" s="59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69"/>
      <c r="F892" s="1"/>
      <c r="G892" s="1"/>
      <c r="H892" s="1"/>
      <c r="I892" s="1"/>
      <c r="J892" s="1"/>
      <c r="K892" s="59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69"/>
      <c r="F893" s="1"/>
      <c r="G893" s="1"/>
      <c r="H893" s="1"/>
      <c r="I893" s="1"/>
      <c r="J893" s="1"/>
      <c r="K893" s="59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69"/>
      <c r="F894" s="1"/>
      <c r="G894" s="1"/>
      <c r="H894" s="1"/>
      <c r="I894" s="1"/>
      <c r="J894" s="1"/>
      <c r="K894" s="59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69"/>
      <c r="F895" s="1"/>
      <c r="G895" s="1"/>
      <c r="H895" s="1"/>
      <c r="I895" s="1"/>
      <c r="J895" s="1"/>
      <c r="K895" s="59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69"/>
      <c r="F896" s="1"/>
      <c r="G896" s="1"/>
      <c r="H896" s="1"/>
      <c r="I896" s="1"/>
      <c r="J896" s="1"/>
      <c r="K896" s="59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69"/>
      <c r="F897" s="1"/>
      <c r="G897" s="1"/>
      <c r="H897" s="1"/>
      <c r="I897" s="1"/>
      <c r="J897" s="1"/>
      <c r="K897" s="59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69"/>
      <c r="F898" s="1"/>
      <c r="G898" s="1"/>
      <c r="H898" s="1"/>
      <c r="I898" s="1"/>
      <c r="J898" s="1"/>
      <c r="K898" s="59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69"/>
      <c r="F899" s="1"/>
      <c r="G899" s="1"/>
      <c r="H899" s="1"/>
      <c r="I899" s="1"/>
      <c r="J899" s="1"/>
      <c r="K899" s="59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69"/>
      <c r="F900" s="1"/>
      <c r="G900" s="1"/>
      <c r="H900" s="1"/>
      <c r="I900" s="1"/>
      <c r="J900" s="1"/>
      <c r="K900" s="59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69"/>
      <c r="F901" s="1"/>
      <c r="G901" s="1"/>
      <c r="H901" s="1"/>
      <c r="I901" s="1"/>
      <c r="J901" s="1"/>
      <c r="K901" s="59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69"/>
      <c r="F902" s="1"/>
      <c r="G902" s="1"/>
      <c r="H902" s="1"/>
      <c r="I902" s="1"/>
      <c r="J902" s="1"/>
      <c r="K902" s="59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69"/>
      <c r="F903" s="1"/>
      <c r="G903" s="1"/>
      <c r="H903" s="1"/>
      <c r="I903" s="1"/>
      <c r="J903" s="1"/>
      <c r="K903" s="59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69"/>
      <c r="F904" s="1"/>
      <c r="G904" s="1"/>
      <c r="H904" s="1"/>
      <c r="I904" s="1"/>
      <c r="J904" s="1"/>
      <c r="K904" s="59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69"/>
      <c r="F905" s="1"/>
      <c r="G905" s="1"/>
      <c r="H905" s="1"/>
      <c r="I905" s="1"/>
      <c r="J905" s="1"/>
      <c r="K905" s="59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69"/>
      <c r="F906" s="1"/>
      <c r="G906" s="1"/>
      <c r="H906" s="1"/>
      <c r="I906" s="1"/>
      <c r="J906" s="1"/>
      <c r="K906" s="59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69"/>
      <c r="F907" s="1"/>
      <c r="G907" s="1"/>
      <c r="H907" s="1"/>
      <c r="I907" s="1"/>
      <c r="J907" s="1"/>
      <c r="K907" s="59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69"/>
      <c r="F908" s="1"/>
      <c r="G908" s="1"/>
      <c r="H908" s="1"/>
      <c r="I908" s="1"/>
      <c r="J908" s="1"/>
      <c r="K908" s="59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69"/>
      <c r="F909" s="1"/>
      <c r="G909" s="1"/>
      <c r="H909" s="1"/>
      <c r="I909" s="1"/>
      <c r="J909" s="1"/>
      <c r="K909" s="59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69"/>
      <c r="F910" s="1"/>
      <c r="G910" s="1"/>
      <c r="H910" s="1"/>
      <c r="I910" s="1"/>
      <c r="J910" s="1"/>
      <c r="K910" s="59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69"/>
      <c r="F911" s="1"/>
      <c r="G911" s="1"/>
      <c r="H911" s="1"/>
      <c r="I911" s="1"/>
      <c r="J911" s="1"/>
      <c r="K911" s="59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69"/>
      <c r="F912" s="1"/>
      <c r="G912" s="1"/>
      <c r="H912" s="1"/>
      <c r="I912" s="1"/>
      <c r="J912" s="1"/>
      <c r="K912" s="59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69"/>
      <c r="F913" s="1"/>
      <c r="G913" s="1"/>
      <c r="H913" s="1"/>
      <c r="I913" s="1"/>
      <c r="J913" s="1"/>
      <c r="K913" s="59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69"/>
      <c r="F914" s="1"/>
      <c r="G914" s="1"/>
      <c r="H914" s="1"/>
      <c r="I914" s="1"/>
      <c r="J914" s="1"/>
      <c r="K914" s="59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69"/>
      <c r="F915" s="1"/>
      <c r="G915" s="1"/>
      <c r="H915" s="1"/>
      <c r="I915" s="1"/>
      <c r="J915" s="1"/>
      <c r="K915" s="59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69"/>
      <c r="F916" s="1"/>
      <c r="G916" s="1"/>
      <c r="H916" s="1"/>
      <c r="I916" s="1"/>
      <c r="J916" s="1"/>
      <c r="K916" s="59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69"/>
      <c r="F917" s="1"/>
      <c r="G917" s="1"/>
      <c r="H917" s="1"/>
      <c r="I917" s="1"/>
      <c r="J917" s="1"/>
      <c r="K917" s="59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69"/>
      <c r="F918" s="1"/>
      <c r="G918" s="1"/>
      <c r="H918" s="1"/>
      <c r="I918" s="1"/>
      <c r="J918" s="1"/>
      <c r="K918" s="59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69"/>
      <c r="F919" s="1"/>
      <c r="G919" s="1"/>
      <c r="H919" s="1"/>
      <c r="I919" s="1"/>
      <c r="J919" s="1"/>
      <c r="K919" s="59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69"/>
      <c r="F920" s="1"/>
      <c r="G920" s="1"/>
      <c r="H920" s="1"/>
      <c r="I920" s="1"/>
      <c r="J920" s="1"/>
      <c r="K920" s="59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69"/>
      <c r="F921" s="1"/>
      <c r="G921" s="1"/>
      <c r="H921" s="1"/>
      <c r="I921" s="1"/>
      <c r="J921" s="1"/>
      <c r="K921" s="59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69"/>
      <c r="F922" s="1"/>
      <c r="G922" s="1"/>
      <c r="H922" s="1"/>
      <c r="I922" s="1"/>
      <c r="J922" s="1"/>
      <c r="K922" s="59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69"/>
      <c r="F923" s="1"/>
      <c r="G923" s="1"/>
      <c r="H923" s="1"/>
      <c r="I923" s="1"/>
      <c r="J923" s="1"/>
      <c r="K923" s="59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69"/>
      <c r="F924" s="1"/>
      <c r="G924" s="1"/>
      <c r="H924" s="1"/>
      <c r="I924" s="1"/>
      <c r="J924" s="1"/>
      <c r="K924" s="59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69"/>
      <c r="F925" s="1"/>
      <c r="G925" s="1"/>
      <c r="H925" s="1"/>
      <c r="I925" s="1"/>
      <c r="J925" s="1"/>
      <c r="K925" s="59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69"/>
      <c r="F926" s="1"/>
      <c r="G926" s="1"/>
      <c r="H926" s="1"/>
      <c r="I926" s="1"/>
      <c r="J926" s="1"/>
      <c r="K926" s="59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69"/>
      <c r="F927" s="1"/>
      <c r="G927" s="1"/>
      <c r="H927" s="1"/>
      <c r="I927" s="1"/>
      <c r="J927" s="1"/>
      <c r="K927" s="59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69"/>
      <c r="F928" s="1"/>
      <c r="G928" s="1"/>
      <c r="H928" s="1"/>
      <c r="I928" s="1"/>
      <c r="J928" s="1"/>
      <c r="K928" s="59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69"/>
      <c r="F929" s="1"/>
      <c r="G929" s="1"/>
      <c r="H929" s="1"/>
      <c r="I929" s="1"/>
      <c r="J929" s="1"/>
      <c r="K929" s="59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69"/>
      <c r="F930" s="1"/>
      <c r="G930" s="1"/>
      <c r="H930" s="1"/>
      <c r="I930" s="1"/>
      <c r="J930" s="1"/>
      <c r="K930" s="59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69"/>
      <c r="F931" s="1"/>
      <c r="G931" s="1"/>
      <c r="H931" s="1"/>
      <c r="I931" s="1"/>
      <c r="J931" s="1"/>
      <c r="K931" s="59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69"/>
      <c r="F932" s="1"/>
      <c r="G932" s="1"/>
      <c r="H932" s="1"/>
      <c r="I932" s="1"/>
      <c r="J932" s="1"/>
      <c r="K932" s="59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69"/>
      <c r="F933" s="1"/>
      <c r="G933" s="1"/>
      <c r="H933" s="1"/>
      <c r="I933" s="1"/>
      <c r="J933" s="1"/>
      <c r="K933" s="59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69"/>
      <c r="F934" s="1"/>
      <c r="G934" s="1"/>
      <c r="H934" s="1"/>
      <c r="I934" s="1"/>
      <c r="J934" s="1"/>
      <c r="K934" s="59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69"/>
      <c r="F935" s="1"/>
      <c r="G935" s="1"/>
      <c r="H935" s="1"/>
      <c r="I935" s="1"/>
      <c r="J935" s="1"/>
      <c r="K935" s="59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69"/>
      <c r="F936" s="1"/>
      <c r="G936" s="1"/>
      <c r="H936" s="1"/>
      <c r="I936" s="1"/>
      <c r="J936" s="1"/>
      <c r="K936" s="59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69"/>
      <c r="F937" s="1"/>
      <c r="G937" s="1"/>
      <c r="H937" s="1"/>
      <c r="I937" s="1"/>
      <c r="J937" s="1"/>
      <c r="K937" s="59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69"/>
      <c r="F938" s="1"/>
      <c r="G938" s="1"/>
      <c r="H938" s="1"/>
      <c r="I938" s="1"/>
      <c r="J938" s="1"/>
      <c r="K938" s="59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69"/>
      <c r="F939" s="1"/>
      <c r="G939" s="1"/>
      <c r="H939" s="1"/>
      <c r="I939" s="1"/>
      <c r="J939" s="1"/>
      <c r="K939" s="59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69"/>
      <c r="F940" s="1"/>
      <c r="G940" s="1"/>
      <c r="H940" s="1"/>
      <c r="I940" s="1"/>
      <c r="J940" s="1"/>
      <c r="K940" s="59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69"/>
      <c r="F941" s="1"/>
      <c r="G941" s="1"/>
      <c r="H941" s="1"/>
      <c r="I941" s="1"/>
      <c r="J941" s="1"/>
      <c r="K941" s="59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69"/>
      <c r="F942" s="1"/>
      <c r="G942" s="1"/>
      <c r="H942" s="1"/>
      <c r="I942" s="1"/>
      <c r="J942" s="1"/>
      <c r="K942" s="59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69"/>
      <c r="F943" s="1"/>
      <c r="G943" s="1"/>
      <c r="H943" s="1"/>
      <c r="I943" s="1"/>
      <c r="J943" s="1"/>
      <c r="K943" s="59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69"/>
      <c r="F944" s="1"/>
      <c r="G944" s="1"/>
      <c r="H944" s="1"/>
      <c r="I944" s="1"/>
      <c r="J944" s="1"/>
      <c r="K944" s="59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69"/>
      <c r="F945" s="1"/>
      <c r="G945" s="1"/>
      <c r="H945" s="1"/>
      <c r="I945" s="1"/>
      <c r="J945" s="1"/>
      <c r="K945" s="59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69"/>
      <c r="F946" s="1"/>
      <c r="G946" s="1"/>
      <c r="H946" s="1"/>
      <c r="I946" s="1"/>
      <c r="J946" s="1"/>
      <c r="K946" s="59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69"/>
      <c r="F947" s="1"/>
      <c r="G947" s="1"/>
      <c r="H947" s="1"/>
      <c r="I947" s="1"/>
      <c r="J947" s="1"/>
      <c r="K947" s="59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69"/>
      <c r="F948" s="1"/>
      <c r="G948" s="1"/>
      <c r="H948" s="1"/>
      <c r="I948" s="1"/>
      <c r="J948" s="1"/>
      <c r="K948" s="59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69"/>
      <c r="F949" s="1"/>
      <c r="G949" s="1"/>
      <c r="H949" s="1"/>
      <c r="I949" s="1"/>
      <c r="J949" s="1"/>
      <c r="K949" s="59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69"/>
      <c r="F950" s="1"/>
      <c r="G950" s="1"/>
      <c r="H950" s="1"/>
      <c r="I950" s="1"/>
      <c r="J950" s="1"/>
      <c r="K950" s="59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69"/>
      <c r="F951" s="1"/>
      <c r="G951" s="1"/>
      <c r="H951" s="1"/>
      <c r="I951" s="1"/>
      <c r="J951" s="1"/>
      <c r="K951" s="59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69"/>
      <c r="F952" s="1"/>
      <c r="G952" s="1"/>
      <c r="H952" s="1"/>
      <c r="I952" s="1"/>
      <c r="J952" s="1"/>
      <c r="K952" s="59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69"/>
      <c r="F953" s="1"/>
      <c r="G953" s="1"/>
      <c r="H953" s="1"/>
      <c r="I953" s="1"/>
      <c r="J953" s="1"/>
      <c r="K953" s="59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69"/>
      <c r="F954" s="1"/>
      <c r="G954" s="1"/>
      <c r="H954" s="1"/>
      <c r="I954" s="1"/>
      <c r="J954" s="1"/>
      <c r="K954" s="59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69"/>
      <c r="F955" s="1"/>
      <c r="G955" s="1"/>
      <c r="H955" s="1"/>
      <c r="I955" s="1"/>
      <c r="J955" s="1"/>
      <c r="K955" s="59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69"/>
      <c r="F956" s="1"/>
      <c r="G956" s="1"/>
      <c r="H956" s="1"/>
      <c r="I956" s="1"/>
      <c r="J956" s="1"/>
      <c r="K956" s="59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69"/>
      <c r="F957" s="1"/>
      <c r="G957" s="1"/>
      <c r="H957" s="1"/>
      <c r="I957" s="1"/>
      <c r="J957" s="1"/>
      <c r="K957" s="59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69"/>
      <c r="F958" s="1"/>
      <c r="G958" s="1"/>
      <c r="H958" s="1"/>
      <c r="I958" s="1"/>
      <c r="J958" s="1"/>
      <c r="K958" s="59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69"/>
      <c r="F959" s="1"/>
      <c r="G959" s="1"/>
      <c r="H959" s="1"/>
      <c r="I959" s="1"/>
      <c r="J959" s="1"/>
      <c r="K959" s="59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69"/>
      <c r="F960" s="1"/>
      <c r="G960" s="1"/>
      <c r="H960" s="1"/>
      <c r="I960" s="1"/>
      <c r="J960" s="1"/>
      <c r="K960" s="59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69"/>
      <c r="F961" s="1"/>
      <c r="G961" s="1"/>
      <c r="H961" s="1"/>
      <c r="I961" s="1"/>
      <c r="J961" s="1"/>
      <c r="K961" s="59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69"/>
      <c r="F962" s="1"/>
      <c r="G962" s="1"/>
      <c r="H962" s="1"/>
      <c r="I962" s="1"/>
      <c r="J962" s="1"/>
      <c r="K962" s="59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69"/>
      <c r="F963" s="1"/>
      <c r="G963" s="1"/>
      <c r="H963" s="1"/>
      <c r="I963" s="1"/>
      <c r="J963" s="1"/>
      <c r="K963" s="59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69"/>
      <c r="F964" s="1"/>
      <c r="G964" s="1"/>
      <c r="H964" s="1"/>
      <c r="I964" s="1"/>
      <c r="J964" s="1"/>
      <c r="K964" s="59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69"/>
      <c r="F965" s="1"/>
      <c r="G965" s="1"/>
      <c r="H965" s="1"/>
      <c r="I965" s="1"/>
      <c r="J965" s="1"/>
      <c r="K965" s="59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69"/>
      <c r="F966" s="1"/>
      <c r="G966" s="1"/>
      <c r="H966" s="1"/>
      <c r="I966" s="1"/>
      <c r="J966" s="1"/>
      <c r="K966" s="59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69"/>
      <c r="F967" s="1"/>
      <c r="G967" s="1"/>
      <c r="H967" s="1"/>
      <c r="I967" s="1"/>
      <c r="J967" s="1"/>
      <c r="K967" s="59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69"/>
      <c r="F968" s="1"/>
      <c r="G968" s="1"/>
      <c r="H968" s="1"/>
      <c r="I968" s="1"/>
      <c r="J968" s="1"/>
      <c r="K968" s="59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69"/>
      <c r="F969" s="1"/>
      <c r="G969" s="1"/>
      <c r="H969" s="1"/>
      <c r="I969" s="1"/>
      <c r="J969" s="1"/>
      <c r="K969" s="59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69"/>
      <c r="F970" s="1"/>
      <c r="G970" s="1"/>
      <c r="H970" s="1"/>
      <c r="I970" s="1"/>
      <c r="J970" s="1"/>
      <c r="K970" s="59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69"/>
      <c r="F971" s="1"/>
      <c r="G971" s="1"/>
      <c r="H971" s="1"/>
      <c r="I971" s="1"/>
      <c r="J971" s="1"/>
      <c r="K971" s="59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69"/>
      <c r="F972" s="1"/>
      <c r="G972" s="1"/>
      <c r="H972" s="1"/>
      <c r="I972" s="1"/>
      <c r="J972" s="1"/>
      <c r="K972" s="59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69"/>
      <c r="F973" s="1"/>
      <c r="G973" s="1"/>
      <c r="H973" s="1"/>
      <c r="I973" s="1"/>
      <c r="J973" s="1"/>
      <c r="K973" s="59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69"/>
      <c r="F974" s="1"/>
      <c r="G974" s="1"/>
      <c r="H974" s="1"/>
      <c r="I974" s="1"/>
      <c r="J974" s="1"/>
      <c r="K974" s="59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69"/>
      <c r="F975" s="1"/>
      <c r="G975" s="1"/>
      <c r="H975" s="1"/>
      <c r="I975" s="1"/>
      <c r="J975" s="1"/>
      <c r="K975" s="59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69"/>
      <c r="F976" s="1"/>
      <c r="G976" s="1"/>
      <c r="H976" s="1"/>
      <c r="I976" s="1"/>
      <c r="J976" s="1"/>
      <c r="K976" s="59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69"/>
      <c r="F977" s="1"/>
      <c r="G977" s="1"/>
      <c r="H977" s="1"/>
      <c r="I977" s="1"/>
      <c r="J977" s="1"/>
      <c r="K977" s="59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69"/>
      <c r="F978" s="1"/>
      <c r="G978" s="1"/>
      <c r="H978" s="1"/>
      <c r="I978" s="1"/>
      <c r="J978" s="1"/>
      <c r="K978" s="59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69"/>
      <c r="F979" s="1"/>
      <c r="G979" s="1"/>
      <c r="H979" s="1"/>
      <c r="I979" s="1"/>
      <c r="J979" s="1"/>
      <c r="K979" s="59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69"/>
      <c r="F980" s="1"/>
      <c r="G980" s="1"/>
      <c r="H980" s="1"/>
      <c r="I980" s="1"/>
      <c r="J980" s="1"/>
      <c r="K980" s="59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69"/>
      <c r="F981" s="1"/>
      <c r="G981" s="1"/>
      <c r="H981" s="1"/>
      <c r="I981" s="1"/>
      <c r="J981" s="1"/>
      <c r="K981" s="59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69"/>
      <c r="F982" s="1"/>
      <c r="G982" s="1"/>
      <c r="H982" s="1"/>
      <c r="I982" s="1"/>
      <c r="J982" s="1"/>
      <c r="K982" s="59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69"/>
      <c r="F983" s="1"/>
      <c r="G983" s="1"/>
      <c r="H983" s="1"/>
      <c r="I983" s="1"/>
      <c r="J983" s="1"/>
      <c r="K983" s="59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69"/>
      <c r="F984" s="1"/>
      <c r="G984" s="1"/>
      <c r="H984" s="1"/>
      <c r="I984" s="1"/>
      <c r="J984" s="1"/>
      <c r="K984" s="59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69"/>
      <c r="F985" s="1"/>
      <c r="G985" s="1"/>
      <c r="H985" s="1"/>
      <c r="I985" s="1"/>
      <c r="J985" s="1"/>
      <c r="K985" s="59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69"/>
      <c r="F986" s="1"/>
      <c r="G986" s="1"/>
      <c r="H986" s="1"/>
      <c r="I986" s="1"/>
      <c r="J986" s="1"/>
      <c r="K986" s="59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69"/>
      <c r="F987" s="1"/>
      <c r="G987" s="1"/>
      <c r="H987" s="1"/>
      <c r="I987" s="1"/>
      <c r="J987" s="1"/>
      <c r="K987" s="59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69"/>
      <c r="F988" s="1"/>
      <c r="G988" s="1"/>
      <c r="H988" s="1"/>
      <c r="I988" s="1"/>
      <c r="J988" s="1"/>
      <c r="K988" s="59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69"/>
      <c r="F989" s="1"/>
      <c r="G989" s="1"/>
      <c r="H989" s="1"/>
      <c r="I989" s="1"/>
      <c r="J989" s="1"/>
      <c r="K989" s="59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69"/>
      <c r="F990" s="1"/>
      <c r="G990" s="1"/>
      <c r="H990" s="1"/>
      <c r="I990" s="1"/>
      <c r="J990" s="1"/>
      <c r="K990" s="59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69"/>
      <c r="F991" s="1"/>
      <c r="G991" s="1"/>
      <c r="H991" s="1"/>
      <c r="I991" s="1"/>
      <c r="J991" s="1"/>
      <c r="K991" s="59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69"/>
      <c r="F992" s="1"/>
      <c r="G992" s="1"/>
      <c r="H992" s="1"/>
      <c r="I992" s="1"/>
      <c r="J992" s="1"/>
      <c r="K992" s="59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69"/>
      <c r="F993" s="1"/>
      <c r="G993" s="1"/>
      <c r="H993" s="1"/>
      <c r="I993" s="1"/>
      <c r="J993" s="1"/>
      <c r="K993" s="59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69"/>
      <c r="F994" s="1"/>
      <c r="G994" s="1"/>
      <c r="H994" s="1"/>
      <c r="I994" s="1"/>
      <c r="J994" s="1"/>
      <c r="K994" s="59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69"/>
      <c r="F995" s="1"/>
      <c r="G995" s="1"/>
      <c r="H995" s="1"/>
      <c r="I995" s="1"/>
      <c r="J995" s="1"/>
      <c r="K995" s="59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69"/>
      <c r="F996" s="1"/>
      <c r="G996" s="1"/>
      <c r="H996" s="1"/>
      <c r="I996" s="1"/>
      <c r="J996" s="1"/>
      <c r="K996" s="59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" customHeight="1" x14ac:dyDescent="0.2">
      <c r="A997" s="1"/>
      <c r="B997" s="1"/>
      <c r="C997" s="1"/>
      <c r="D997" s="1"/>
      <c r="E997" s="69"/>
      <c r="F997" s="1"/>
      <c r="G997" s="1"/>
      <c r="H997" s="1"/>
      <c r="I997" s="1"/>
      <c r="J997" s="1"/>
      <c r="K997" s="59"/>
    </row>
    <row r="998" spans="1:26" ht="15" customHeight="1" x14ac:dyDescent="0.2">
      <c r="A998" s="1"/>
      <c r="B998" s="1"/>
      <c r="C998" s="1"/>
      <c r="D998" s="1"/>
      <c r="E998" s="69"/>
      <c r="F998" s="1"/>
      <c r="G998" s="1"/>
      <c r="H998" s="1"/>
      <c r="I998" s="1"/>
      <c r="J998" s="1"/>
      <c r="K998" s="59"/>
    </row>
    <row r="999" spans="1:26" ht="15" customHeight="1" x14ac:dyDescent="0.2">
      <c r="A999" s="1"/>
      <c r="B999" s="1"/>
      <c r="C999" s="1"/>
      <c r="D999" s="1"/>
      <c r="E999" s="69"/>
      <c r="F999" s="1"/>
      <c r="G999" s="1"/>
      <c r="H999" s="1"/>
      <c r="I999" s="1"/>
      <c r="J999" s="1"/>
      <c r="K999" s="59"/>
    </row>
    <row r="1000" spans="1:26" ht="15" customHeight="1" x14ac:dyDescent="0.2">
      <c r="A1000" s="1"/>
      <c r="B1000" s="1"/>
      <c r="C1000" s="1"/>
      <c r="D1000" s="1"/>
      <c r="E1000" s="69"/>
      <c r="F1000" s="1"/>
      <c r="G1000" s="1"/>
      <c r="H1000" s="1"/>
      <c r="I1000" s="1"/>
      <c r="J1000" s="1"/>
      <c r="K1000" s="59"/>
    </row>
    <row r="1001" spans="1:26" ht="15" customHeight="1" x14ac:dyDescent="0.2">
      <c r="A1001" s="1"/>
      <c r="B1001" s="1"/>
      <c r="C1001" s="1"/>
      <c r="D1001" s="1"/>
      <c r="E1001" s="69"/>
      <c r="F1001" s="1"/>
      <c r="G1001" s="1"/>
      <c r="H1001" s="1"/>
      <c r="I1001" s="1"/>
      <c r="J1001" s="1"/>
      <c r="K1001" s="59"/>
    </row>
    <row r="1002" spans="1:26" ht="15" customHeight="1" x14ac:dyDescent="0.2">
      <c r="A1002" s="1"/>
      <c r="B1002" s="1"/>
      <c r="C1002" s="1"/>
      <c r="D1002" s="1"/>
      <c r="E1002" s="69"/>
      <c r="F1002" s="1"/>
      <c r="G1002" s="1"/>
      <c r="H1002" s="1"/>
      <c r="I1002" s="1"/>
      <c r="J1002" s="1"/>
      <c r="K1002" s="59"/>
    </row>
    <row r="1003" spans="1:26" ht="15" customHeight="1" x14ac:dyDescent="0.2">
      <c r="A1003" s="1"/>
      <c r="B1003" s="1"/>
      <c r="C1003" s="1"/>
      <c r="D1003" s="1"/>
      <c r="E1003" s="69"/>
      <c r="F1003" s="1"/>
      <c r="G1003" s="1"/>
      <c r="H1003" s="1"/>
      <c r="I1003" s="1"/>
      <c r="J1003" s="1"/>
      <c r="K1003" s="59"/>
    </row>
    <row r="1004" spans="1:26" ht="15" customHeight="1" x14ac:dyDescent="0.2">
      <c r="A1004" s="1"/>
      <c r="B1004" s="1"/>
      <c r="C1004" s="1"/>
      <c r="D1004" s="1"/>
      <c r="E1004" s="69"/>
      <c r="F1004" s="1"/>
      <c r="G1004" s="1"/>
      <c r="H1004" s="1"/>
      <c r="I1004" s="1"/>
      <c r="J1004" s="1"/>
      <c r="K1004" s="59"/>
    </row>
    <row r="1005" spans="1:26" ht="15" customHeight="1" x14ac:dyDescent="0.2">
      <c r="A1005" s="1"/>
      <c r="B1005" s="1"/>
      <c r="C1005" s="1"/>
      <c r="D1005" s="1"/>
      <c r="E1005" s="69"/>
      <c r="F1005" s="1"/>
      <c r="G1005" s="1"/>
      <c r="H1005" s="1"/>
      <c r="I1005" s="1"/>
      <c r="J1005" s="1"/>
      <c r="K1005" s="59"/>
    </row>
    <row r="1006" spans="1:26" ht="15" customHeight="1" x14ac:dyDescent="0.2">
      <c r="A1006" s="1"/>
      <c r="B1006" s="1"/>
      <c r="C1006" s="1"/>
      <c r="D1006" s="1"/>
      <c r="E1006" s="69"/>
      <c r="F1006" s="1"/>
      <c r="G1006" s="1"/>
      <c r="H1006" s="1"/>
      <c r="I1006" s="1"/>
      <c r="J1006" s="1"/>
      <c r="K1006" s="59"/>
    </row>
    <row r="1007" spans="1:26" ht="15" customHeight="1" x14ac:dyDescent="0.2">
      <c r="A1007" s="1"/>
      <c r="B1007" s="1"/>
      <c r="C1007" s="1"/>
      <c r="D1007" s="1"/>
      <c r="E1007" s="69"/>
      <c r="F1007" s="1"/>
      <c r="G1007" s="1"/>
      <c r="H1007" s="1"/>
      <c r="I1007" s="1"/>
      <c r="J1007" s="1"/>
      <c r="K1007" s="59"/>
    </row>
    <row r="1008" spans="1:26" ht="15" customHeight="1" x14ac:dyDescent="0.2">
      <c r="A1008" s="1"/>
      <c r="B1008" s="1"/>
      <c r="C1008" s="1"/>
      <c r="D1008" s="1"/>
      <c r="E1008" s="69"/>
      <c r="F1008" s="1"/>
      <c r="G1008" s="1"/>
      <c r="H1008" s="1"/>
      <c r="I1008" s="1"/>
      <c r="J1008" s="1"/>
      <c r="K1008" s="59"/>
    </row>
    <row r="1009" spans="1:11" ht="15" customHeight="1" x14ac:dyDescent="0.2">
      <c r="A1009" s="1"/>
      <c r="B1009" s="1"/>
      <c r="C1009" s="1"/>
      <c r="D1009" s="1"/>
      <c r="E1009" s="69"/>
      <c r="F1009" s="1"/>
      <c r="G1009" s="1"/>
      <c r="H1009" s="1"/>
      <c r="I1009" s="1"/>
      <c r="J1009" s="1"/>
      <c r="K1009" s="59"/>
    </row>
    <row r="1010" spans="1:11" ht="15" customHeight="1" x14ac:dyDescent="0.2">
      <c r="A1010" s="1"/>
      <c r="B1010" s="1"/>
      <c r="C1010" s="1"/>
      <c r="D1010" s="1"/>
      <c r="E1010" s="69"/>
      <c r="F1010" s="1"/>
      <c r="G1010" s="1"/>
      <c r="H1010" s="1"/>
      <c r="I1010" s="1"/>
      <c r="J1010" s="1"/>
      <c r="K1010" s="59"/>
    </row>
    <row r="1011" spans="1:11" ht="15" customHeight="1" x14ac:dyDescent="0.2">
      <c r="A1011" s="1"/>
      <c r="B1011" s="1"/>
      <c r="C1011" s="1"/>
      <c r="D1011" s="1"/>
      <c r="E1011" s="69"/>
      <c r="F1011" s="1"/>
      <c r="G1011" s="1"/>
      <c r="H1011" s="1"/>
      <c r="I1011" s="1"/>
      <c r="J1011" s="1"/>
      <c r="K1011" s="59"/>
    </row>
    <row r="1012" spans="1:11" ht="15" customHeight="1" x14ac:dyDescent="0.2">
      <c r="A1012" s="1"/>
      <c r="B1012" s="1"/>
      <c r="C1012" s="1"/>
      <c r="D1012" s="1"/>
      <c r="E1012" s="69"/>
      <c r="F1012" s="1"/>
      <c r="G1012" s="1"/>
      <c r="H1012" s="1"/>
      <c r="I1012" s="1"/>
      <c r="J1012" s="1"/>
      <c r="K1012" s="59"/>
    </row>
    <row r="1013" spans="1:11" ht="15" customHeight="1" x14ac:dyDescent="0.2">
      <c r="A1013" s="1"/>
      <c r="B1013" s="1"/>
      <c r="C1013" s="1"/>
      <c r="D1013" s="1"/>
      <c r="E1013" s="69"/>
      <c r="F1013" s="1"/>
      <c r="G1013" s="1"/>
      <c r="H1013" s="1"/>
      <c r="I1013" s="1"/>
      <c r="J1013" s="1"/>
      <c r="K1013" s="59"/>
    </row>
    <row r="1014" spans="1:11" ht="15" customHeight="1" x14ac:dyDescent="0.2">
      <c r="A1014" s="1"/>
      <c r="B1014" s="1"/>
      <c r="C1014" s="1"/>
      <c r="D1014" s="1"/>
      <c r="E1014" s="69"/>
      <c r="F1014" s="1"/>
      <c r="G1014" s="1"/>
      <c r="H1014" s="1"/>
      <c r="I1014" s="1"/>
      <c r="J1014" s="1"/>
      <c r="K1014" s="59"/>
    </row>
    <row r="1015" spans="1:11" ht="15" customHeight="1" x14ac:dyDescent="0.2">
      <c r="A1015" s="1"/>
      <c r="B1015" s="1"/>
      <c r="C1015" s="1"/>
      <c r="D1015" s="1"/>
      <c r="E1015" s="69"/>
      <c r="F1015" s="1"/>
      <c r="G1015" s="1"/>
      <c r="H1015" s="1"/>
      <c r="I1015" s="1"/>
      <c r="J1015" s="1"/>
      <c r="K1015" s="59"/>
    </row>
    <row r="1016" spans="1:11" ht="15" customHeight="1" x14ac:dyDescent="0.2">
      <c r="A1016" s="1"/>
      <c r="B1016" s="1"/>
      <c r="C1016" s="1"/>
      <c r="D1016" s="1"/>
      <c r="E1016" s="69"/>
      <c r="F1016" s="1"/>
      <c r="G1016" s="1"/>
      <c r="H1016" s="1"/>
      <c r="I1016" s="1"/>
      <c r="J1016" s="1"/>
      <c r="K1016" s="59"/>
    </row>
    <row r="1017" spans="1:11" ht="15" customHeight="1" x14ac:dyDescent="0.2">
      <c r="A1017" s="1"/>
      <c r="B1017" s="1"/>
      <c r="C1017" s="1"/>
      <c r="D1017" s="1"/>
      <c r="E1017" s="69"/>
      <c r="F1017" s="1"/>
      <c r="G1017" s="1"/>
      <c r="H1017" s="1"/>
      <c r="I1017" s="1"/>
      <c r="J1017" s="1"/>
      <c r="K1017" s="59"/>
    </row>
    <row r="1018" spans="1:11" ht="15" customHeight="1" x14ac:dyDescent="0.2">
      <c r="A1018" s="1"/>
      <c r="B1018" s="1"/>
      <c r="C1018" s="1"/>
      <c r="D1018" s="1"/>
      <c r="E1018" s="69"/>
      <c r="F1018" s="1"/>
      <c r="G1018" s="1"/>
      <c r="H1018" s="1"/>
      <c r="I1018" s="1"/>
      <c r="J1018" s="1"/>
      <c r="K1018" s="59"/>
    </row>
    <row r="1019" spans="1:11" ht="15" customHeight="1" x14ac:dyDescent="0.2">
      <c r="A1019" s="1"/>
      <c r="B1019" s="1"/>
      <c r="C1019" s="1"/>
      <c r="D1019" s="1"/>
      <c r="E1019" s="69"/>
      <c r="F1019" s="1"/>
      <c r="H1019" s="1"/>
      <c r="I1019" s="1"/>
      <c r="J1019" s="1"/>
      <c r="K1019" s="59"/>
    </row>
    <row r="1020" spans="1:11" ht="15" customHeight="1" x14ac:dyDescent="0.2">
      <c r="A1020" s="1"/>
      <c r="B1020" s="1"/>
      <c r="C1020" s="1"/>
      <c r="D1020" s="1"/>
      <c r="E1020" s="69"/>
      <c r="F1020" s="1"/>
      <c r="H1020" s="1"/>
      <c r="I1020" s="1"/>
      <c r="J1020" s="1"/>
      <c r="K1020" s="59"/>
    </row>
    <row r="1021" spans="1:11" ht="15" customHeight="1" x14ac:dyDescent="0.2">
      <c r="A1021" s="1"/>
      <c r="B1021" s="1"/>
      <c r="C1021" s="1"/>
      <c r="D1021" s="1"/>
      <c r="E1021" s="69"/>
      <c r="F1021" s="1"/>
      <c r="H1021" s="1"/>
      <c r="I1021" s="1"/>
      <c r="J1021" s="1"/>
      <c r="K1021" s="59"/>
    </row>
    <row r="1022" spans="1:11" ht="15" customHeight="1" x14ac:dyDescent="0.2">
      <c r="A1022" s="1"/>
      <c r="B1022" s="1"/>
      <c r="C1022" s="1"/>
      <c r="D1022" s="1"/>
      <c r="E1022" s="69"/>
      <c r="F1022" s="1"/>
      <c r="H1022" s="1"/>
      <c r="I1022" s="1"/>
      <c r="J1022" s="1"/>
      <c r="K1022" s="59"/>
    </row>
    <row r="1023" spans="1:11" ht="15" customHeight="1" x14ac:dyDescent="0.2">
      <c r="A1023" s="1"/>
      <c r="B1023" s="1"/>
      <c r="C1023" s="1"/>
      <c r="D1023" s="1"/>
      <c r="E1023" s="69"/>
      <c r="H1023" s="1"/>
      <c r="I1023" s="1"/>
      <c r="J1023" s="1"/>
      <c r="K1023" s="59"/>
    </row>
    <row r="1024" spans="1:11" ht="15" customHeight="1" x14ac:dyDescent="0.2">
      <c r="A1024" s="1"/>
      <c r="B1024" s="1"/>
      <c r="C1024" s="1"/>
      <c r="D1024" s="1"/>
      <c r="E1024" s="69"/>
      <c r="H1024" s="1"/>
      <c r="I1024" s="1"/>
      <c r="J1024" s="1"/>
      <c r="K1024" s="59"/>
    </row>
    <row r="1025" spans="1:11" ht="15" customHeight="1" x14ac:dyDescent="0.2">
      <c r="A1025" s="1"/>
      <c r="B1025" s="1"/>
      <c r="C1025" s="1"/>
      <c r="D1025" s="1"/>
      <c r="E1025" s="69"/>
      <c r="H1025" s="1"/>
      <c r="I1025" s="1"/>
      <c r="J1025" s="1"/>
      <c r="K1025" s="59"/>
    </row>
    <row r="1026" spans="1:11" ht="15" customHeight="1" x14ac:dyDescent="0.2">
      <c r="A1026" s="1"/>
      <c r="B1026" s="1"/>
      <c r="C1026" s="1"/>
      <c r="D1026" s="1"/>
      <c r="E1026" s="69"/>
      <c r="H1026" s="1"/>
      <c r="I1026" s="1"/>
      <c r="J1026" s="1"/>
      <c r="K1026" s="59"/>
    </row>
    <row r="1027" spans="1:11" ht="15" customHeight="1" x14ac:dyDescent="0.2">
      <c r="A1027" s="1"/>
      <c r="B1027" s="1"/>
      <c r="C1027" s="1"/>
      <c r="D1027" s="1"/>
      <c r="E1027" s="69"/>
    </row>
    <row r="1028" spans="1:11" ht="15" customHeight="1" x14ac:dyDescent="0.2">
      <c r="A1028" s="1"/>
      <c r="B1028" s="1"/>
      <c r="C1028" s="1"/>
      <c r="D1028" s="1"/>
      <c r="E1028" s="69"/>
    </row>
    <row r="1029" spans="1:11" ht="15" customHeight="1" x14ac:dyDescent="0.2">
      <c r="A1029" s="1"/>
      <c r="B1029" s="1"/>
      <c r="C1029" s="1"/>
      <c r="D1029" s="1"/>
      <c r="E1029" s="69"/>
    </row>
    <row r="1030" spans="1:11" ht="15" customHeight="1" x14ac:dyDescent="0.2">
      <c r="A1030" s="1"/>
      <c r="B1030" s="1"/>
      <c r="C1030" s="1"/>
      <c r="D1030" s="1"/>
      <c r="E1030" s="69"/>
    </row>
    <row r="1031" spans="1:11" ht="15" customHeight="1" x14ac:dyDescent="0.2">
      <c r="A1031" s="1"/>
      <c r="B1031" s="1"/>
      <c r="C1031" s="1"/>
      <c r="D1031" s="1"/>
      <c r="E1031" s="69"/>
    </row>
    <row r="1032" spans="1:11" ht="15" customHeight="1" x14ac:dyDescent="0.2">
      <c r="A1032" s="1"/>
      <c r="B1032" s="1"/>
      <c r="C1032" s="1"/>
    </row>
    <row r="1033" spans="1:11" ht="15" customHeight="1" x14ac:dyDescent="0.2">
      <c r="A1033" s="1"/>
      <c r="C1033" s="1"/>
    </row>
    <row r="1034" spans="1:11" ht="15" customHeight="1" x14ac:dyDescent="0.2">
      <c r="A1034" s="1"/>
      <c r="C1034" s="1"/>
    </row>
    <row r="1035" spans="1:11" ht="15" customHeight="1" x14ac:dyDescent="0.2">
      <c r="A1035" s="1"/>
      <c r="C1035" s="1"/>
    </row>
  </sheetData>
  <mergeCells count="9">
    <mergeCell ref="A3:K3"/>
    <mergeCell ref="A4:K4"/>
    <mergeCell ref="A5:K5"/>
    <mergeCell ref="A6:K6"/>
    <mergeCell ref="B70:B71"/>
    <mergeCell ref="H44:H45"/>
    <mergeCell ref="G44:G45"/>
    <mergeCell ref="I44:I45"/>
    <mergeCell ref="K44:K45"/>
  </mergeCells>
  <printOptions horizontalCentered="1" verticalCentered="1"/>
  <pageMargins left="0" right="0" top="0.35433070866141736" bottom="0.55118110236220474" header="0" footer="0"/>
  <pageSetup scale="57" orientation="landscape" r:id="rId1"/>
  <headerFooter>
    <oddHeader>&amp;L&amp;G</oddHeader>
    <oddFooter>&amp;C&amp;G&amp;R&amp;G</oddFooter>
  </headerFooter>
  <rowBreaks count="2" manualBreakCount="2">
    <brk id="116" max="10" man="1"/>
    <brk id="179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showGridLines="0" view="pageLayout" zoomScale="93" zoomScaleNormal="80" zoomScalePageLayoutView="93" workbookViewId="0">
      <selection activeCell="A4" sqref="A4:G4"/>
    </sheetView>
  </sheetViews>
  <sheetFormatPr baseColWidth="10" defaultColWidth="14.42578125" defaultRowHeight="15" customHeight="1" x14ac:dyDescent="0.2"/>
  <cols>
    <col min="1" max="1" width="7.85546875" style="15" customWidth="1"/>
    <col min="2" max="2" width="15.140625" style="15" customWidth="1"/>
    <col min="3" max="3" width="63.28515625" style="15" customWidth="1"/>
    <col min="4" max="4" width="31.42578125" style="15" customWidth="1"/>
    <col min="5" max="5" width="8.85546875" style="15" customWidth="1"/>
    <col min="6" max="6" width="34" style="15" customWidth="1"/>
    <col min="7" max="7" width="31.28515625" style="15" customWidth="1"/>
    <col min="8" max="8" width="8" style="15" customWidth="1"/>
    <col min="9" max="9" width="37.5703125" style="15" customWidth="1"/>
    <col min="10" max="10" width="23.5703125" style="15" customWidth="1"/>
    <col min="11" max="11" width="21.5703125" style="15" customWidth="1"/>
    <col min="12" max="23" width="10.7109375" style="15" customWidth="1"/>
    <col min="24" max="16384" width="14.42578125" style="15"/>
  </cols>
  <sheetData>
    <row r="1" spans="1:26" ht="15.75" x14ac:dyDescent="0.2">
      <c r="A1" s="1"/>
      <c r="B1" s="14"/>
      <c r="C1" s="2"/>
      <c r="D1" s="22"/>
      <c r="E1" s="22"/>
      <c r="F1" s="22"/>
      <c r="G1" s="2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">
      <c r="A2" s="201" t="s">
        <v>88</v>
      </c>
      <c r="B2" s="201"/>
      <c r="C2" s="201"/>
      <c r="D2" s="201"/>
      <c r="E2" s="201"/>
      <c r="F2" s="201"/>
      <c r="G2" s="201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2"/>
      <c r="Y2" s="2"/>
      <c r="Z2" s="2"/>
    </row>
    <row r="3" spans="1:26" ht="15.75" customHeight="1" x14ac:dyDescent="0.2">
      <c r="A3" s="201" t="s">
        <v>29</v>
      </c>
      <c r="B3" s="202"/>
      <c r="C3" s="202"/>
      <c r="D3" s="202"/>
      <c r="E3" s="202"/>
      <c r="F3" s="202"/>
      <c r="G3" s="202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"/>
      <c r="Y3" s="2"/>
      <c r="Z3" s="2"/>
    </row>
    <row r="4" spans="1:26" ht="15.75" customHeight="1" x14ac:dyDescent="0.2">
      <c r="A4" s="201" t="s">
        <v>89</v>
      </c>
      <c r="B4" s="202"/>
      <c r="C4" s="202"/>
      <c r="D4" s="202"/>
      <c r="E4" s="202"/>
      <c r="F4" s="202"/>
      <c r="G4" s="202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2"/>
      <c r="Y4" s="2"/>
      <c r="Z4" s="2"/>
    </row>
    <row r="5" spans="1:26" ht="15.75" customHeight="1" x14ac:dyDescent="0.2">
      <c r="A5" s="201" t="s">
        <v>1227</v>
      </c>
      <c r="B5" s="202"/>
      <c r="C5" s="202"/>
      <c r="D5" s="202"/>
      <c r="E5" s="202"/>
      <c r="F5" s="202"/>
      <c r="G5" s="202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2"/>
      <c r="Y5" s="2"/>
      <c r="Z5" s="2"/>
    </row>
    <row r="6" spans="1:26" ht="15" customHeight="1" x14ac:dyDescent="0.2">
      <c r="A6" s="203"/>
      <c r="B6" s="204"/>
      <c r="C6" s="203"/>
      <c r="D6" s="204"/>
      <c r="E6" s="204"/>
      <c r="F6" s="204"/>
      <c r="G6" s="203"/>
      <c r="H6" s="9"/>
      <c r="I6" s="4"/>
      <c r="J6" s="4"/>
      <c r="K6" s="4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2"/>
      <c r="Y6" s="2"/>
      <c r="Z6" s="2"/>
    </row>
    <row r="7" spans="1:26" x14ac:dyDescent="0.2">
      <c r="A7" s="204"/>
      <c r="B7" s="204"/>
      <c r="C7" s="204"/>
      <c r="D7" s="204"/>
      <c r="E7" s="204"/>
      <c r="F7" s="204"/>
      <c r="G7" s="204"/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">
      <c r="A8" s="204"/>
      <c r="B8" s="205"/>
      <c r="C8" s="205"/>
      <c r="D8" s="206" t="s">
        <v>2</v>
      </c>
      <c r="E8" s="206"/>
      <c r="F8" s="206" t="s">
        <v>2</v>
      </c>
      <c r="G8" s="204"/>
      <c r="H8" s="3"/>
      <c r="I8" s="2"/>
      <c r="J8" s="4"/>
      <c r="K8" s="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2">
      <c r="A9" s="204"/>
      <c r="B9" s="205"/>
      <c r="C9" s="205" t="s">
        <v>3</v>
      </c>
      <c r="D9" s="207">
        <v>2023</v>
      </c>
      <c r="E9" s="207"/>
      <c r="F9" s="207">
        <v>2022</v>
      </c>
      <c r="G9" s="204"/>
      <c r="H9" s="3"/>
      <c r="I9" s="2"/>
      <c r="J9" s="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204"/>
      <c r="B10" s="205" t="s">
        <v>90</v>
      </c>
      <c r="C10" s="205" t="s">
        <v>91</v>
      </c>
      <c r="D10" s="208"/>
      <c r="E10" s="208"/>
      <c r="F10" s="208"/>
      <c r="G10" s="204"/>
      <c r="H10" s="3"/>
      <c r="I10" s="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">
      <c r="A11" s="204"/>
      <c r="B11" s="209"/>
      <c r="C11" s="209"/>
      <c r="D11" s="210"/>
      <c r="E11" s="208"/>
      <c r="F11" s="210"/>
      <c r="G11" s="204"/>
      <c r="H11" s="3"/>
      <c r="I11" s="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x14ac:dyDescent="0.2">
      <c r="A12" s="204"/>
      <c r="B12" s="205"/>
      <c r="C12" s="205" t="s">
        <v>92</v>
      </c>
      <c r="D12" s="211">
        <v>2711236939.3099999</v>
      </c>
      <c r="E12" s="212"/>
      <c r="F12" s="211">
        <v>3199676604.9899998</v>
      </c>
      <c r="G12" s="213"/>
      <c r="H12" s="9"/>
      <c r="I12" s="12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x14ac:dyDescent="0.2">
      <c r="A13" s="204"/>
      <c r="B13" s="214"/>
      <c r="C13" s="209"/>
      <c r="D13" s="215"/>
      <c r="E13" s="109"/>
      <c r="F13" s="215"/>
      <c r="G13" s="204"/>
      <c r="H13" s="9"/>
      <c r="I13" s="12"/>
      <c r="J13" s="8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x14ac:dyDescent="0.2">
      <c r="A14" s="204"/>
      <c r="B14" s="214">
        <v>41</v>
      </c>
      <c r="C14" s="209" t="s">
        <v>93</v>
      </c>
      <c r="D14" s="215">
        <v>0</v>
      </c>
      <c r="E14" s="109"/>
      <c r="F14" s="215">
        <v>0</v>
      </c>
      <c r="G14" s="216"/>
      <c r="H14" s="9"/>
      <c r="I14" s="12"/>
      <c r="J14" s="8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x14ac:dyDescent="0.2">
      <c r="A15" s="204"/>
      <c r="B15" s="214">
        <v>42</v>
      </c>
      <c r="C15" s="209" t="s">
        <v>94</v>
      </c>
      <c r="D15" s="215">
        <v>161519972.46000001</v>
      </c>
      <c r="E15" s="109"/>
      <c r="F15" s="215">
        <v>988265260.95000005</v>
      </c>
      <c r="G15" s="204"/>
      <c r="H15" s="9"/>
      <c r="I15" s="8"/>
      <c r="J15" s="8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">
      <c r="A16" s="204"/>
      <c r="B16" s="214">
        <v>43</v>
      </c>
      <c r="C16" s="209" t="s">
        <v>95</v>
      </c>
      <c r="D16" s="215">
        <v>0</v>
      </c>
      <c r="E16" s="109"/>
      <c r="F16" s="215">
        <v>0</v>
      </c>
      <c r="G16" s="204"/>
      <c r="H16" s="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">
      <c r="A17" s="204"/>
      <c r="B17" s="214">
        <v>44</v>
      </c>
      <c r="C17" s="209" t="s">
        <v>96</v>
      </c>
      <c r="D17" s="215">
        <v>2521400</v>
      </c>
      <c r="E17" s="109"/>
      <c r="F17" s="215">
        <v>0</v>
      </c>
      <c r="G17" s="204"/>
      <c r="H17" s="3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">
      <c r="A18" s="204"/>
      <c r="B18" s="214">
        <v>47</v>
      </c>
      <c r="C18" s="209" t="s">
        <v>97</v>
      </c>
      <c r="D18" s="215">
        <v>2547195566.8499999</v>
      </c>
      <c r="E18" s="109"/>
      <c r="F18" s="215">
        <v>2211411344.04</v>
      </c>
      <c r="G18" s="204"/>
      <c r="H18" s="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">
      <c r="A19" s="204"/>
      <c r="B19" s="209"/>
      <c r="C19" s="209"/>
      <c r="D19" s="215"/>
      <c r="E19" s="109"/>
      <c r="F19" s="215"/>
      <c r="G19" s="204"/>
      <c r="H19" s="3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x14ac:dyDescent="0.2">
      <c r="A20" s="204"/>
      <c r="B20" s="209"/>
      <c r="C20" s="205" t="s">
        <v>98</v>
      </c>
      <c r="D20" s="211">
        <v>58144655.240000002</v>
      </c>
      <c r="E20" s="212"/>
      <c r="F20" s="211">
        <v>24549534.549999997</v>
      </c>
      <c r="G20" s="204"/>
      <c r="H20" s="3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">
      <c r="A21" s="204"/>
      <c r="B21" s="209"/>
      <c r="C21" s="209"/>
      <c r="D21" s="215"/>
      <c r="E21" s="109"/>
      <c r="F21" s="215"/>
      <c r="G21" s="204"/>
      <c r="H21" s="3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">
      <c r="A22" s="204"/>
      <c r="B22" s="214">
        <v>62</v>
      </c>
      <c r="C22" s="209" t="s">
        <v>99</v>
      </c>
      <c r="D22" s="215">
        <v>58144655.240000002</v>
      </c>
      <c r="E22" s="109"/>
      <c r="F22" s="215">
        <v>55227364.229999997</v>
      </c>
      <c r="G22" s="204"/>
      <c r="H22" s="3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">
      <c r="A23" s="204"/>
      <c r="B23" s="214">
        <v>71</v>
      </c>
      <c r="C23" s="209" t="s">
        <v>100</v>
      </c>
      <c r="D23" s="215">
        <v>0</v>
      </c>
      <c r="E23" s="109"/>
      <c r="F23" s="215">
        <v>-30677829.68</v>
      </c>
      <c r="G23" s="204"/>
      <c r="H23" s="3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">
      <c r="A24" s="204"/>
      <c r="B24" s="214"/>
      <c r="C24" s="209"/>
      <c r="D24" s="215"/>
      <c r="E24" s="109"/>
      <c r="F24" s="215"/>
      <c r="G24" s="204"/>
      <c r="H24" s="3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">
      <c r="A25" s="204"/>
      <c r="B25" s="214"/>
      <c r="C25" s="209"/>
      <c r="D25" s="215"/>
      <c r="E25" s="109"/>
      <c r="F25" s="215"/>
      <c r="G25" s="204"/>
      <c r="H25" s="3"/>
      <c r="I25" s="19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x14ac:dyDescent="0.2">
      <c r="A26" s="204"/>
      <c r="B26" s="214"/>
      <c r="C26" s="206" t="s">
        <v>101</v>
      </c>
      <c r="D26" s="211">
        <v>2831462013.1700001</v>
      </c>
      <c r="E26" s="212"/>
      <c r="F26" s="211">
        <v>2684877066.7199998</v>
      </c>
      <c r="G26" s="204"/>
      <c r="H26" s="3"/>
      <c r="I26" s="19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 x14ac:dyDescent="0.2">
      <c r="A27" s="204"/>
      <c r="B27" s="214"/>
      <c r="C27" s="209"/>
      <c r="D27" s="215"/>
      <c r="E27" s="109"/>
      <c r="F27" s="215"/>
      <c r="G27" s="204"/>
      <c r="H27" s="3"/>
      <c r="I27" s="196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 x14ac:dyDescent="0.2">
      <c r="A28" s="204"/>
      <c r="B28" s="214">
        <v>51</v>
      </c>
      <c r="C28" s="209" t="s">
        <v>102</v>
      </c>
      <c r="D28" s="215">
        <v>2676566162.6900001</v>
      </c>
      <c r="E28" s="109"/>
      <c r="F28" s="215">
        <v>2516269693.8299999</v>
      </c>
      <c r="G28" s="217"/>
      <c r="H28" s="3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customHeight="1" x14ac:dyDescent="0.2">
      <c r="A29" s="204"/>
      <c r="B29" s="214">
        <v>53</v>
      </c>
      <c r="C29" s="209" t="s">
        <v>103</v>
      </c>
      <c r="D29" s="215">
        <v>151582292.47999999</v>
      </c>
      <c r="E29" s="109"/>
      <c r="F29" s="215">
        <v>170120472.88999999</v>
      </c>
      <c r="G29" s="204"/>
      <c r="H29" s="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04"/>
      <c r="B30" s="214">
        <v>57</v>
      </c>
      <c r="C30" s="209" t="s">
        <v>104</v>
      </c>
      <c r="D30" s="215">
        <v>3313558</v>
      </c>
      <c r="E30" s="109"/>
      <c r="F30" s="215">
        <v>-1513100</v>
      </c>
      <c r="G30" s="204"/>
      <c r="H30" s="3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04"/>
      <c r="B31" s="218"/>
      <c r="C31" s="209"/>
      <c r="D31" s="215"/>
      <c r="E31" s="109"/>
      <c r="F31" s="215"/>
      <c r="G31" s="204"/>
      <c r="H31" s="3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customHeight="1" x14ac:dyDescent="0.2">
      <c r="A32" s="204"/>
      <c r="B32" s="218"/>
      <c r="C32" s="205" t="s">
        <v>105</v>
      </c>
      <c r="D32" s="211">
        <v>-178369729.0999999</v>
      </c>
      <c r="E32" s="212"/>
      <c r="F32" s="211">
        <v>490250003.71999979</v>
      </c>
      <c r="G32" s="204"/>
      <c r="H32" s="3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04"/>
      <c r="B33" s="218"/>
      <c r="C33" s="209"/>
      <c r="D33" s="215"/>
      <c r="E33" s="109"/>
      <c r="F33" s="215"/>
      <c r="G33" s="204"/>
      <c r="H33" s="3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2">
      <c r="A34" s="204"/>
      <c r="B34" s="218"/>
      <c r="C34" s="219" t="s">
        <v>106</v>
      </c>
      <c r="D34" s="211">
        <v>3737307</v>
      </c>
      <c r="E34" s="212"/>
      <c r="F34" s="211">
        <v>129436854.83</v>
      </c>
      <c r="G34" s="204"/>
      <c r="H34" s="3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 x14ac:dyDescent="0.2">
      <c r="A35" s="204"/>
      <c r="B35" s="218"/>
      <c r="C35" s="209"/>
      <c r="D35" s="215"/>
      <c r="E35" s="109"/>
      <c r="F35" s="215"/>
      <c r="G35" s="204"/>
      <c r="H35" s="9"/>
      <c r="I35" s="8"/>
      <c r="J35" s="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 x14ac:dyDescent="0.2">
      <c r="A36" s="204"/>
      <c r="B36" s="214">
        <v>48</v>
      </c>
      <c r="C36" s="209" t="s">
        <v>107</v>
      </c>
      <c r="D36" s="215">
        <v>3737307</v>
      </c>
      <c r="E36" s="109"/>
      <c r="F36" s="215">
        <v>129436854.83</v>
      </c>
      <c r="G36" s="204"/>
      <c r="H36" s="3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04"/>
      <c r="B37" s="218"/>
      <c r="C37" s="209"/>
      <c r="D37" s="215"/>
      <c r="E37" s="109"/>
      <c r="F37" s="215"/>
      <c r="G37" s="204"/>
      <c r="H37" s="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 x14ac:dyDescent="0.2">
      <c r="A38" s="204"/>
      <c r="B38" s="218"/>
      <c r="C38" s="219" t="s">
        <v>108</v>
      </c>
      <c r="D38" s="211">
        <v>0</v>
      </c>
      <c r="E38" s="212"/>
      <c r="F38" s="211">
        <v>0</v>
      </c>
      <c r="G38" s="204"/>
      <c r="H38" s="9"/>
      <c r="I38" s="8"/>
      <c r="J38" s="8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 x14ac:dyDescent="0.2">
      <c r="A39" s="204"/>
      <c r="B39" s="218"/>
      <c r="C39" s="209"/>
      <c r="D39" s="215"/>
      <c r="E39" s="109"/>
      <c r="F39" s="215"/>
      <c r="G39" s="204"/>
      <c r="H39" s="9"/>
      <c r="I39" s="8"/>
      <c r="J39" s="8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 x14ac:dyDescent="0.2">
      <c r="A40" s="204"/>
      <c r="B40" s="214">
        <v>58</v>
      </c>
      <c r="C40" s="209" t="s">
        <v>109</v>
      </c>
      <c r="D40" s="215">
        <v>0</v>
      </c>
      <c r="E40" s="109"/>
      <c r="F40" s="215">
        <v>0</v>
      </c>
      <c r="G40" s="204"/>
      <c r="H40" s="14"/>
      <c r="I40" s="8"/>
      <c r="J40" s="8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04"/>
      <c r="B41" s="218"/>
      <c r="C41" s="209"/>
      <c r="D41" s="215"/>
      <c r="E41" s="109"/>
      <c r="F41" s="215"/>
      <c r="G41" s="204"/>
      <c r="H41" s="3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04"/>
      <c r="B42" s="218"/>
      <c r="C42" s="209"/>
      <c r="D42" s="215"/>
      <c r="E42" s="109"/>
      <c r="F42" s="215"/>
      <c r="G42" s="204"/>
      <c r="H42" s="3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customHeight="1" x14ac:dyDescent="0.2">
      <c r="A43" s="204"/>
      <c r="B43" s="218"/>
      <c r="C43" s="205" t="s">
        <v>110</v>
      </c>
      <c r="D43" s="211">
        <v>-174632422.0999999</v>
      </c>
      <c r="E43" s="212"/>
      <c r="F43" s="188">
        <v>619686858.54999983</v>
      </c>
      <c r="G43" s="216"/>
      <c r="H43" s="3"/>
      <c r="I43" s="4"/>
      <c r="J43" s="8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s="55" customFormat="1" ht="15.75" customHeight="1" x14ac:dyDescent="0.2">
      <c r="A44" s="214"/>
      <c r="B44" s="218"/>
      <c r="C44" s="209"/>
      <c r="D44" s="109"/>
      <c r="E44" s="109"/>
      <c r="F44" s="215"/>
      <c r="G44" s="209"/>
      <c r="H44" s="56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 spans="1:26" ht="15" customHeight="1" x14ac:dyDescent="0.2">
      <c r="A45" s="214"/>
      <c r="B45" s="218"/>
      <c r="C45" s="209"/>
      <c r="D45" s="109"/>
      <c r="E45" s="109"/>
      <c r="F45" s="109"/>
      <c r="G45" s="209"/>
      <c r="H45" s="3"/>
      <c r="I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customHeight="1" x14ac:dyDescent="0.2">
      <c r="A46" s="214"/>
      <c r="B46" s="218"/>
      <c r="C46" s="214"/>
      <c r="D46" s="214"/>
      <c r="E46" s="209"/>
      <c r="F46" s="214"/>
      <c r="G46" s="209"/>
      <c r="H46" s="3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 x14ac:dyDescent="0.25">
      <c r="A47" s="214"/>
      <c r="B47" s="218"/>
      <c r="C47" s="220" t="s">
        <v>23</v>
      </c>
      <c r="D47" s="218"/>
      <c r="E47" s="221"/>
      <c r="F47" s="220" t="s">
        <v>24</v>
      </c>
      <c r="G47" s="220"/>
      <c r="H47" s="19"/>
      <c r="J47" s="2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14"/>
      <c r="B48" s="218"/>
      <c r="C48" s="222" t="s">
        <v>25</v>
      </c>
      <c r="D48" s="214"/>
      <c r="E48" s="221"/>
      <c r="F48" s="223" t="s">
        <v>87</v>
      </c>
      <c r="G48" s="223"/>
      <c r="H48" s="19"/>
      <c r="J48" s="2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14"/>
      <c r="B49" s="218"/>
      <c r="C49" s="209"/>
      <c r="D49" s="209"/>
      <c r="E49" s="221"/>
      <c r="F49" s="223" t="s">
        <v>26</v>
      </c>
      <c r="G49" s="209"/>
      <c r="H49" s="19"/>
      <c r="J49" s="2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14"/>
      <c r="B50" s="218"/>
      <c r="C50" s="209"/>
      <c r="D50" s="210"/>
      <c r="E50" s="210"/>
      <c r="F50" s="210"/>
      <c r="G50" s="209"/>
      <c r="H50" s="3"/>
      <c r="J50" s="2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1"/>
      <c r="B51" s="14"/>
      <c r="C51" s="2"/>
      <c r="D51" s="22"/>
      <c r="E51" s="22"/>
      <c r="F51" s="22"/>
      <c r="G51" s="2"/>
      <c r="H51" s="3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1"/>
      <c r="B52" s="14"/>
      <c r="C52" s="2"/>
      <c r="D52" s="22"/>
      <c r="E52" s="22"/>
      <c r="F52" s="22"/>
      <c r="G52" s="2"/>
      <c r="H52" s="3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 customHeight="1" x14ac:dyDescent="0.2">
      <c r="A53" s="1"/>
      <c r="B53" s="14"/>
      <c r="C53" s="2"/>
      <c r="D53" s="22"/>
      <c r="E53" s="22"/>
      <c r="F53" s="22"/>
      <c r="G53" s="2"/>
      <c r="H53" s="3"/>
      <c r="I53" s="4"/>
      <c r="J53" s="8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customHeight="1" x14ac:dyDescent="0.2">
      <c r="D54" s="49"/>
      <c r="E54" s="49"/>
      <c r="F54" s="49"/>
      <c r="I54" s="16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customHeight="1" x14ac:dyDescent="0.2">
      <c r="D55" s="49"/>
      <c r="E55" s="49"/>
      <c r="F55" s="49"/>
    </row>
    <row r="56" spans="1:26" ht="15" customHeight="1" x14ac:dyDescent="0.2">
      <c r="D56" s="49"/>
      <c r="E56" s="49"/>
      <c r="F56" s="49"/>
    </row>
    <row r="57" spans="1:26" ht="15" customHeight="1" x14ac:dyDescent="0.2">
      <c r="D57" s="49"/>
      <c r="E57" s="49"/>
      <c r="F57" s="49"/>
    </row>
    <row r="58" spans="1:26" ht="15" customHeight="1" x14ac:dyDescent="0.2">
      <c r="D58" s="49"/>
      <c r="E58" s="49"/>
      <c r="F58" s="49"/>
    </row>
    <row r="59" spans="1:26" ht="15" customHeight="1" x14ac:dyDescent="0.2">
      <c r="D59" s="49"/>
      <c r="E59" s="49"/>
      <c r="F59" s="49"/>
    </row>
    <row r="60" spans="1:26" ht="15" customHeight="1" x14ac:dyDescent="0.2">
      <c r="D60" s="49"/>
      <c r="E60" s="49"/>
      <c r="F60" s="49"/>
    </row>
    <row r="61" spans="1:26" ht="15" customHeight="1" x14ac:dyDescent="0.2">
      <c r="A61" s="1"/>
      <c r="B61" s="14"/>
      <c r="C61" s="2"/>
      <c r="D61" s="22"/>
      <c r="E61" s="22"/>
      <c r="F61" s="22"/>
      <c r="G61" s="2"/>
      <c r="H61" s="2"/>
    </row>
    <row r="62" spans="1:26" ht="15" customHeight="1" x14ac:dyDescent="0.2">
      <c r="A62" s="14"/>
      <c r="B62" s="14"/>
      <c r="C62" s="8"/>
      <c r="D62" s="10"/>
      <c r="E62" s="10"/>
      <c r="F62" s="22"/>
      <c r="G62" s="2"/>
      <c r="H62" s="9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customHeight="1" x14ac:dyDescent="0.2">
      <c r="A63" s="1"/>
      <c r="B63" s="14"/>
      <c r="C63" s="2"/>
      <c r="D63" s="22"/>
      <c r="E63" s="22"/>
      <c r="F63" s="22"/>
      <c r="G63" s="2"/>
      <c r="H63" s="3"/>
      <c r="I63" s="8"/>
      <c r="J63" s="8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1"/>
      <c r="Y63" s="1"/>
      <c r="Z63" s="1"/>
    </row>
    <row r="64" spans="1:26" ht="15" customHeight="1" x14ac:dyDescent="0.2">
      <c r="A64" s="1"/>
      <c r="B64" s="14"/>
      <c r="C64" s="2"/>
      <c r="D64" s="22"/>
      <c r="E64" s="22"/>
      <c r="F64" s="22"/>
      <c r="G64" s="2"/>
      <c r="H64" s="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1"/>
      <c r="Y64" s="1"/>
      <c r="Z64" s="1"/>
    </row>
    <row r="65" spans="1:26" ht="15" customHeight="1" x14ac:dyDescent="0.2">
      <c r="A65" s="14"/>
      <c r="B65" s="14"/>
      <c r="C65" s="8"/>
      <c r="D65" s="10"/>
      <c r="E65" s="10"/>
      <c r="F65" s="22"/>
      <c r="G65" s="2"/>
      <c r="H65" s="9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1"/>
      <c r="Y65" s="1"/>
      <c r="Z65" s="1"/>
    </row>
    <row r="66" spans="1:26" ht="15" customHeight="1" x14ac:dyDescent="0.2">
      <c r="A66" s="1"/>
      <c r="B66" s="14"/>
      <c r="C66" s="2"/>
      <c r="D66" s="22"/>
      <c r="E66" s="22"/>
      <c r="F66" s="22"/>
      <c r="G66" s="2"/>
      <c r="H66" s="3"/>
      <c r="I66" s="8"/>
      <c r="J66" s="8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1"/>
      <c r="Y66" s="1"/>
      <c r="Z66" s="1"/>
    </row>
    <row r="67" spans="1:26" ht="15" customHeight="1" x14ac:dyDescent="0.2">
      <c r="A67" s="1"/>
      <c r="B67" s="14"/>
      <c r="C67" s="2"/>
      <c r="D67" s="22"/>
      <c r="E67" s="22"/>
      <c r="F67" s="22"/>
      <c r="G67" s="2"/>
      <c r="H67" s="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1"/>
      <c r="Y67" s="1"/>
      <c r="Z67" s="1"/>
    </row>
    <row r="68" spans="1:26" ht="15" customHeight="1" x14ac:dyDescent="0.2">
      <c r="A68" s="1"/>
      <c r="B68" s="14"/>
      <c r="C68" s="2"/>
      <c r="D68" s="22"/>
      <c r="E68" s="22"/>
      <c r="F68" s="22"/>
      <c r="G68" s="2"/>
      <c r="H68" s="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1"/>
      <c r="Y68" s="1"/>
      <c r="Z68" s="1"/>
    </row>
    <row r="69" spans="1:26" ht="15" customHeight="1" x14ac:dyDescent="0.2">
      <c r="A69" s="1"/>
      <c r="B69" s="14"/>
      <c r="C69" s="2"/>
      <c r="D69" s="22"/>
      <c r="E69" s="22"/>
      <c r="F69" s="22"/>
      <c r="G69" s="2"/>
      <c r="H69" s="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1"/>
      <c r="Y69" s="1"/>
      <c r="Z69" s="1"/>
    </row>
    <row r="70" spans="1:26" ht="15" customHeight="1" x14ac:dyDescent="0.2">
      <c r="A70" s="1"/>
      <c r="B70" s="14"/>
      <c r="C70" s="2"/>
      <c r="D70" s="22"/>
      <c r="E70" s="22"/>
      <c r="F70" s="22"/>
      <c r="G70" s="2"/>
      <c r="H70" s="1"/>
      <c r="I70" s="8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1"/>
      <c r="Y70" s="1"/>
      <c r="Z70" s="1"/>
    </row>
    <row r="71" spans="1:26" ht="15" customHeight="1" x14ac:dyDescent="0.2">
      <c r="A71" s="14"/>
      <c r="B71" s="14"/>
      <c r="C71" s="8"/>
      <c r="D71" s="10"/>
      <c r="E71" s="10"/>
      <c r="F71" s="22"/>
      <c r="G71" s="2"/>
      <c r="H71" s="9"/>
      <c r="I71" s="1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1"/>
      <c r="Y71" s="1"/>
      <c r="Z71" s="1"/>
    </row>
    <row r="72" spans="1:26" ht="15" customHeight="1" x14ac:dyDescent="0.2">
      <c r="A72" s="1"/>
      <c r="B72" s="14"/>
      <c r="C72" s="2"/>
      <c r="D72" s="22"/>
      <c r="E72" s="22"/>
      <c r="F72" s="22"/>
      <c r="G72" s="2"/>
      <c r="H72" s="3"/>
      <c r="I72" s="8"/>
      <c r="J72" s="8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1"/>
      <c r="Y72" s="1"/>
      <c r="Z72" s="1"/>
    </row>
    <row r="73" spans="1:26" ht="15" customHeight="1" x14ac:dyDescent="0.2">
      <c r="A73" s="1"/>
      <c r="B73" s="14"/>
      <c r="C73" s="2"/>
      <c r="D73" s="22"/>
      <c r="E73" s="22"/>
      <c r="F73" s="22"/>
      <c r="G73" s="2"/>
      <c r="H73" s="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1"/>
      <c r="Y73" s="1"/>
      <c r="Z73" s="1"/>
    </row>
    <row r="74" spans="1:26" ht="15" customHeight="1" x14ac:dyDescent="0.2">
      <c r="A74" s="1"/>
      <c r="B74" s="14"/>
      <c r="C74" s="2"/>
      <c r="D74" s="22"/>
      <c r="E74" s="22"/>
      <c r="F74" s="22"/>
      <c r="G74" s="2"/>
      <c r="H74" s="1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1"/>
      <c r="Y74" s="1"/>
      <c r="Z74" s="1"/>
    </row>
    <row r="75" spans="1:26" ht="15" customHeight="1" x14ac:dyDescent="0.2">
      <c r="A75" s="1"/>
      <c r="B75" s="14"/>
      <c r="C75" s="2"/>
      <c r="D75" s="22"/>
      <c r="E75" s="22"/>
      <c r="F75" s="22"/>
      <c r="G75" s="2"/>
      <c r="H75" s="3"/>
      <c r="I75" s="1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1"/>
      <c r="Y75" s="1"/>
      <c r="Z75" s="1"/>
    </row>
    <row r="76" spans="1:26" ht="15" customHeight="1" x14ac:dyDescent="0.2">
      <c r="A76" s="1"/>
      <c r="B76" s="14"/>
      <c r="C76" s="2"/>
      <c r="D76" s="22"/>
      <c r="E76" s="22"/>
      <c r="F76" s="22"/>
      <c r="G76" s="2"/>
      <c r="H76" s="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1"/>
      <c r="Y76" s="1"/>
      <c r="Z76" s="1"/>
    </row>
    <row r="77" spans="1:26" ht="15" customHeight="1" x14ac:dyDescent="0.2">
      <c r="A77" s="1"/>
      <c r="B77" s="14"/>
      <c r="C77" s="2"/>
      <c r="D77" s="22"/>
      <c r="E77" s="22"/>
      <c r="F77" s="22"/>
      <c r="G77" s="2"/>
      <c r="H77" s="3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1"/>
      <c r="Y77" s="1"/>
      <c r="Z77" s="1"/>
    </row>
    <row r="78" spans="1:26" ht="15" customHeight="1" x14ac:dyDescent="0.2">
      <c r="A78" s="1"/>
      <c r="B78" s="14"/>
      <c r="C78" s="2"/>
      <c r="D78" s="22"/>
      <c r="E78" s="22"/>
      <c r="F78" s="22"/>
      <c r="G78" s="2"/>
      <c r="H78" s="3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1"/>
      <c r="Y78" s="1"/>
      <c r="Z78" s="1"/>
    </row>
    <row r="79" spans="1:26" ht="15" customHeight="1" x14ac:dyDescent="0.2">
      <c r="A79" s="1"/>
      <c r="B79" s="14"/>
      <c r="C79" s="2"/>
      <c r="D79" s="22"/>
      <c r="E79" s="22"/>
      <c r="F79" s="22"/>
      <c r="G79" s="2"/>
      <c r="H79" s="3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1"/>
      <c r="Y79" s="1"/>
      <c r="Z79" s="1"/>
    </row>
    <row r="80" spans="1:26" ht="15" customHeight="1" x14ac:dyDescent="0.2">
      <c r="A80" s="1"/>
      <c r="B80" s="14"/>
      <c r="C80" s="2"/>
      <c r="D80" s="22"/>
      <c r="E80" s="22"/>
      <c r="F80" s="22"/>
      <c r="G80" s="2"/>
      <c r="H80" s="3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1"/>
      <c r="Y80" s="1"/>
      <c r="Z80" s="1"/>
    </row>
    <row r="81" spans="1:26" ht="15" customHeight="1" x14ac:dyDescent="0.2">
      <c r="A81" s="1"/>
      <c r="B81" s="14"/>
      <c r="C81" s="2"/>
      <c r="D81" s="22"/>
      <c r="E81" s="22"/>
      <c r="F81" s="22"/>
      <c r="G81" s="2"/>
      <c r="H81" s="3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1"/>
      <c r="Y81" s="1"/>
      <c r="Z81" s="1"/>
    </row>
    <row r="82" spans="1:26" ht="15" customHeight="1" x14ac:dyDescent="0.2">
      <c r="D82" s="49"/>
      <c r="E82" s="49"/>
      <c r="F82" s="49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1"/>
      <c r="Y82" s="1"/>
      <c r="Z82" s="1"/>
    </row>
    <row r="83" spans="1:26" ht="15" customHeight="1" x14ac:dyDescent="0.2">
      <c r="D83" s="49"/>
      <c r="E83" s="49"/>
      <c r="F83" s="49"/>
    </row>
    <row r="84" spans="1:26" ht="15" customHeight="1" x14ac:dyDescent="0.2">
      <c r="D84" s="49"/>
      <c r="E84" s="49"/>
      <c r="F84" s="49"/>
    </row>
    <row r="85" spans="1:26" ht="15" customHeight="1" x14ac:dyDescent="0.2">
      <c r="D85" s="49"/>
      <c r="E85" s="49"/>
      <c r="F85" s="49"/>
    </row>
    <row r="86" spans="1:26" ht="15" customHeight="1" x14ac:dyDescent="0.2">
      <c r="A86" s="1"/>
      <c r="B86" s="14"/>
      <c r="C86" s="2"/>
      <c r="D86" s="22"/>
      <c r="E86" s="22"/>
      <c r="F86" s="22"/>
      <c r="G86" s="2"/>
      <c r="H86" s="3"/>
    </row>
    <row r="87" spans="1:26" ht="15" customHeight="1" x14ac:dyDescent="0.2">
      <c r="A87" s="1"/>
      <c r="B87" s="14"/>
      <c r="C87" s="2"/>
      <c r="D87" s="22"/>
      <c r="E87" s="22"/>
      <c r="F87" s="22"/>
      <c r="G87" s="2"/>
      <c r="H87" s="3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1"/>
      <c r="Y87" s="1"/>
      <c r="Z87" s="1"/>
    </row>
    <row r="88" spans="1:26" ht="15" customHeight="1" x14ac:dyDescent="0.2">
      <c r="A88" s="1"/>
      <c r="B88" s="14"/>
      <c r="C88" s="2"/>
      <c r="D88" s="22"/>
      <c r="E88" s="22"/>
      <c r="F88" s="22"/>
      <c r="G88" s="2"/>
      <c r="H88" s="3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1"/>
      <c r="Y88" s="1"/>
      <c r="Z88" s="1"/>
    </row>
    <row r="89" spans="1:26" ht="15" customHeight="1" x14ac:dyDescent="0.2">
      <c r="A89" s="1"/>
      <c r="B89" s="14"/>
      <c r="C89" s="2"/>
      <c r="D89" s="22"/>
      <c r="E89" s="22"/>
      <c r="F89" s="22"/>
      <c r="G89" s="2"/>
      <c r="H89" s="3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1"/>
      <c r="Y89" s="1"/>
      <c r="Z89" s="1"/>
    </row>
    <row r="90" spans="1:26" ht="15" customHeight="1" x14ac:dyDescent="0.2">
      <c r="A90" s="1"/>
      <c r="B90" s="14"/>
      <c r="C90" s="2"/>
      <c r="D90" s="22"/>
      <c r="E90" s="22"/>
      <c r="F90" s="22"/>
      <c r="G90" s="2"/>
      <c r="H90" s="3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1"/>
      <c r="Y90" s="1"/>
      <c r="Z90" s="1"/>
    </row>
    <row r="91" spans="1:26" ht="15" customHeight="1" x14ac:dyDescent="0.2">
      <c r="A91" s="1"/>
      <c r="B91" s="14"/>
      <c r="C91" s="2"/>
      <c r="D91" s="22"/>
      <c r="E91" s="22"/>
      <c r="F91" s="22"/>
      <c r="G91" s="2"/>
      <c r="H91" s="3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1"/>
      <c r="Y91" s="1"/>
      <c r="Z91" s="1"/>
    </row>
    <row r="92" spans="1:26" ht="15" customHeight="1" x14ac:dyDescent="0.2">
      <c r="A92" s="1"/>
      <c r="B92" s="14"/>
      <c r="C92" s="2"/>
      <c r="D92" s="22"/>
      <c r="E92" s="22"/>
      <c r="F92" s="22"/>
      <c r="G92" s="2"/>
      <c r="H92" s="3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1"/>
      <c r="Y92" s="1"/>
      <c r="Z92" s="1"/>
    </row>
    <row r="93" spans="1:26" ht="15" customHeight="1" x14ac:dyDescent="0.2">
      <c r="A93" s="1"/>
      <c r="B93" s="14"/>
      <c r="C93" s="2"/>
      <c r="D93" s="22"/>
      <c r="E93" s="22"/>
      <c r="F93" s="22"/>
      <c r="G93" s="2"/>
      <c r="H93" s="3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1"/>
      <c r="Y93" s="1"/>
      <c r="Z93" s="1"/>
    </row>
    <row r="94" spans="1:26" ht="15" customHeight="1" x14ac:dyDescent="0.2">
      <c r="A94" s="1"/>
      <c r="B94" s="14"/>
      <c r="C94" s="2"/>
      <c r="D94" s="22"/>
      <c r="E94" s="22"/>
      <c r="F94" s="22"/>
      <c r="G94" s="2"/>
      <c r="H94" s="3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1"/>
      <c r="Y94" s="1"/>
      <c r="Z94" s="1"/>
    </row>
    <row r="95" spans="1:26" ht="15" customHeight="1" x14ac:dyDescent="0.2">
      <c r="A95" s="1"/>
      <c r="B95" s="14"/>
      <c r="C95" s="2"/>
      <c r="D95" s="22"/>
      <c r="E95" s="22"/>
      <c r="F95" s="22"/>
      <c r="G95" s="2"/>
      <c r="H95" s="3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1"/>
      <c r="Y95" s="1"/>
      <c r="Z95" s="1"/>
    </row>
    <row r="96" spans="1:26" ht="15" customHeight="1" x14ac:dyDescent="0.2">
      <c r="A96" s="1"/>
      <c r="B96" s="14"/>
      <c r="C96" s="2"/>
      <c r="D96" s="22"/>
      <c r="E96" s="22"/>
      <c r="F96" s="22"/>
      <c r="G96" s="2"/>
      <c r="H96" s="3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1"/>
      <c r="Y96" s="1"/>
      <c r="Z96" s="1"/>
    </row>
    <row r="97" spans="1:26" ht="15" customHeight="1" x14ac:dyDescent="0.2">
      <c r="A97" s="1"/>
      <c r="B97" s="14"/>
      <c r="C97" s="2"/>
      <c r="D97" s="22"/>
      <c r="E97" s="22"/>
      <c r="F97" s="22"/>
      <c r="G97" s="2"/>
      <c r="H97" s="3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1"/>
      <c r="Y97" s="1"/>
      <c r="Z97" s="1"/>
    </row>
    <row r="98" spans="1:26" ht="15" customHeight="1" x14ac:dyDescent="0.2">
      <c r="A98" s="1"/>
      <c r="B98" s="14"/>
      <c r="C98" s="2"/>
      <c r="D98" s="22"/>
      <c r="E98" s="22"/>
      <c r="F98" s="22"/>
      <c r="G98" s="2"/>
      <c r="H98" s="3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1"/>
      <c r="Y98" s="1"/>
      <c r="Z98" s="1"/>
    </row>
    <row r="99" spans="1:26" ht="15" customHeight="1" x14ac:dyDescent="0.2">
      <c r="A99" s="1"/>
      <c r="B99" s="14"/>
      <c r="C99" s="2"/>
      <c r="D99" s="22"/>
      <c r="E99" s="22"/>
      <c r="F99" s="22"/>
      <c r="G99" s="2"/>
      <c r="H99" s="3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1"/>
      <c r="Y99" s="1"/>
      <c r="Z99" s="1"/>
    </row>
    <row r="100" spans="1:26" ht="15" customHeight="1" x14ac:dyDescent="0.2">
      <c r="A100" s="1"/>
      <c r="B100" s="14"/>
      <c r="C100" s="2"/>
      <c r="D100" s="22"/>
      <c r="E100" s="22"/>
      <c r="F100" s="22"/>
      <c r="G100" s="2"/>
      <c r="H100" s="3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1"/>
      <c r="Y100" s="1"/>
      <c r="Z100" s="1"/>
    </row>
    <row r="101" spans="1:26" ht="15" customHeight="1" x14ac:dyDescent="0.2">
      <c r="A101" s="1"/>
      <c r="B101" s="14"/>
      <c r="C101" s="2"/>
      <c r="D101" s="22"/>
      <c r="E101" s="22"/>
      <c r="F101" s="22"/>
      <c r="G101" s="2"/>
      <c r="H101" s="3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1"/>
      <c r="Y101" s="1"/>
      <c r="Z101" s="1"/>
    </row>
    <row r="102" spans="1:26" ht="15" customHeight="1" x14ac:dyDescent="0.2">
      <c r="A102" s="1"/>
      <c r="B102" s="14"/>
      <c r="C102" s="2"/>
      <c r="D102" s="22"/>
      <c r="E102" s="22"/>
      <c r="F102" s="22"/>
      <c r="G102" s="2"/>
      <c r="H102" s="3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1"/>
      <c r="Y102" s="1"/>
      <c r="Z102" s="1"/>
    </row>
    <row r="103" spans="1:26" ht="15" customHeight="1" x14ac:dyDescent="0.2">
      <c r="A103" s="1"/>
      <c r="B103" s="14"/>
      <c r="C103" s="2"/>
      <c r="D103" s="22"/>
      <c r="E103" s="22"/>
      <c r="F103" s="22"/>
      <c r="G103" s="2"/>
      <c r="H103" s="3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1"/>
      <c r="Y103" s="1"/>
      <c r="Z103" s="1"/>
    </row>
    <row r="104" spans="1:26" ht="15" customHeight="1" x14ac:dyDescent="0.2">
      <c r="A104" s="1"/>
      <c r="B104" s="14"/>
      <c r="C104" s="2"/>
      <c r="D104" s="22"/>
      <c r="E104" s="22"/>
      <c r="F104" s="22"/>
      <c r="G104" s="2"/>
      <c r="H104" s="3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1"/>
      <c r="Y104" s="1"/>
      <c r="Z104" s="1"/>
    </row>
    <row r="105" spans="1:26" ht="15" customHeight="1" x14ac:dyDescent="0.2">
      <c r="A105" s="1"/>
      <c r="B105" s="14"/>
      <c r="C105" s="2"/>
      <c r="D105" s="22"/>
      <c r="E105" s="22"/>
      <c r="F105" s="22"/>
      <c r="G105" s="2"/>
      <c r="H105" s="3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1"/>
      <c r="Y105" s="1"/>
      <c r="Z105" s="1"/>
    </row>
    <row r="106" spans="1:26" ht="15" customHeight="1" x14ac:dyDescent="0.2">
      <c r="A106" s="1"/>
      <c r="B106" s="14"/>
      <c r="C106" s="2"/>
      <c r="D106" s="22"/>
      <c r="E106" s="22"/>
      <c r="F106" s="22"/>
      <c r="G106" s="2"/>
      <c r="H106" s="3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1"/>
      <c r="Y106" s="1"/>
      <c r="Z106" s="1"/>
    </row>
    <row r="107" spans="1:26" ht="15" customHeight="1" x14ac:dyDescent="0.2">
      <c r="A107" s="1"/>
      <c r="B107" s="14"/>
      <c r="C107" s="2"/>
      <c r="D107" s="22"/>
      <c r="E107" s="22"/>
      <c r="F107" s="22"/>
      <c r="G107" s="2"/>
      <c r="H107" s="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1"/>
      <c r="Y107" s="1"/>
      <c r="Z107" s="1"/>
    </row>
    <row r="108" spans="1:26" ht="15" customHeight="1" x14ac:dyDescent="0.2">
      <c r="A108" s="1"/>
      <c r="B108" s="14"/>
      <c r="C108" s="2"/>
      <c r="D108" s="22"/>
      <c r="E108" s="22"/>
      <c r="F108" s="22"/>
      <c r="G108" s="2"/>
      <c r="H108" s="3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1"/>
      <c r="Y108" s="1"/>
      <c r="Z108" s="1"/>
    </row>
    <row r="109" spans="1:26" ht="15" customHeight="1" x14ac:dyDescent="0.2">
      <c r="A109" s="1"/>
      <c r="B109" s="14"/>
      <c r="C109" s="2"/>
      <c r="D109" s="22"/>
      <c r="E109" s="22"/>
      <c r="F109" s="22"/>
      <c r="G109" s="2"/>
      <c r="H109" s="3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1"/>
      <c r="Y109" s="1"/>
      <c r="Z109" s="1"/>
    </row>
    <row r="110" spans="1:26" ht="15" customHeight="1" x14ac:dyDescent="0.2">
      <c r="A110" s="1"/>
      <c r="B110" s="14"/>
      <c r="C110" s="2"/>
      <c r="D110" s="22"/>
      <c r="E110" s="22"/>
      <c r="F110" s="22"/>
      <c r="G110" s="2"/>
      <c r="H110" s="3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1"/>
      <c r="Y110" s="1"/>
      <c r="Z110" s="1"/>
    </row>
    <row r="111" spans="1:26" ht="15" customHeight="1" x14ac:dyDescent="0.2">
      <c r="A111" s="1"/>
      <c r="B111" s="14"/>
      <c r="C111" s="2"/>
      <c r="D111" s="22"/>
      <c r="E111" s="22"/>
      <c r="F111" s="22"/>
      <c r="G111" s="2"/>
      <c r="H111" s="3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1"/>
      <c r="Y111" s="1"/>
      <c r="Z111" s="1"/>
    </row>
    <row r="112" spans="1:26" ht="15" customHeight="1" x14ac:dyDescent="0.2">
      <c r="A112" s="1"/>
      <c r="B112" s="14"/>
      <c r="C112" s="2"/>
      <c r="D112" s="22"/>
      <c r="E112" s="22"/>
      <c r="F112" s="22"/>
      <c r="G112" s="2"/>
      <c r="H112" s="3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1"/>
      <c r="Y112" s="1"/>
      <c r="Z112" s="1"/>
    </row>
    <row r="113" spans="1:26" ht="15" customHeight="1" x14ac:dyDescent="0.2">
      <c r="A113" s="1"/>
      <c r="B113" s="14"/>
      <c r="C113" s="2"/>
      <c r="D113" s="22"/>
      <c r="E113" s="22"/>
      <c r="F113" s="22"/>
      <c r="G113" s="2"/>
      <c r="H113" s="3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1"/>
      <c r="Y113" s="1"/>
      <c r="Z113" s="1"/>
    </row>
    <row r="114" spans="1:26" ht="15" customHeight="1" x14ac:dyDescent="0.2">
      <c r="A114" s="1"/>
      <c r="B114" s="14"/>
      <c r="C114" s="2"/>
      <c r="D114" s="22"/>
      <c r="E114" s="22"/>
      <c r="F114" s="22"/>
      <c r="G114" s="2"/>
      <c r="H114" s="3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1"/>
      <c r="Y114" s="1"/>
      <c r="Z114" s="1"/>
    </row>
    <row r="115" spans="1:26" ht="15" customHeight="1" x14ac:dyDescent="0.2">
      <c r="A115" s="1"/>
      <c r="B115" s="14"/>
      <c r="C115" s="2"/>
      <c r="D115" s="22"/>
      <c r="E115" s="22"/>
      <c r="F115" s="22"/>
      <c r="G115" s="2"/>
      <c r="H115" s="3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1"/>
      <c r="Y115" s="1"/>
      <c r="Z115" s="1"/>
    </row>
    <row r="116" spans="1:26" ht="15" customHeight="1" x14ac:dyDescent="0.2">
      <c r="A116" s="1"/>
      <c r="B116" s="14"/>
      <c r="C116" s="2"/>
      <c r="D116" s="22"/>
      <c r="E116" s="22"/>
      <c r="F116" s="22"/>
      <c r="G116" s="2"/>
      <c r="H116" s="3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1"/>
      <c r="Y116" s="1"/>
      <c r="Z116" s="1"/>
    </row>
    <row r="117" spans="1:26" ht="15" customHeight="1" x14ac:dyDescent="0.2">
      <c r="A117" s="1"/>
      <c r="B117" s="14"/>
      <c r="C117" s="2"/>
      <c r="D117" s="22"/>
      <c r="E117" s="22"/>
      <c r="F117" s="22"/>
      <c r="G117" s="2"/>
      <c r="H117" s="3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1"/>
      <c r="Y117" s="1"/>
      <c r="Z117" s="1"/>
    </row>
    <row r="118" spans="1:26" ht="15" customHeight="1" x14ac:dyDescent="0.2">
      <c r="A118" s="1"/>
      <c r="B118" s="14"/>
      <c r="C118" s="2"/>
      <c r="D118" s="22"/>
      <c r="E118" s="22"/>
      <c r="F118" s="22"/>
      <c r="G118" s="2"/>
      <c r="H118" s="3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1"/>
      <c r="Y118" s="1"/>
      <c r="Z118" s="1"/>
    </row>
    <row r="119" spans="1:26" ht="15" customHeight="1" x14ac:dyDescent="0.2">
      <c r="A119" s="1"/>
      <c r="B119" s="14"/>
      <c r="C119" s="2"/>
      <c r="D119" s="22"/>
      <c r="E119" s="22"/>
      <c r="F119" s="22"/>
      <c r="G119" s="2"/>
      <c r="H119" s="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1"/>
      <c r="Y119" s="1"/>
      <c r="Z119" s="1"/>
    </row>
    <row r="120" spans="1:26" ht="15" customHeight="1" x14ac:dyDescent="0.2">
      <c r="A120" s="1"/>
      <c r="B120" s="14"/>
      <c r="C120" s="2"/>
      <c r="D120" s="22"/>
      <c r="E120" s="22"/>
      <c r="F120" s="22"/>
      <c r="G120" s="2"/>
      <c r="H120" s="3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1"/>
      <c r="Y120" s="1"/>
      <c r="Z120" s="1"/>
    </row>
    <row r="121" spans="1:26" ht="15" customHeight="1" x14ac:dyDescent="0.2">
      <c r="A121" s="1"/>
      <c r="B121" s="14"/>
      <c r="C121" s="2"/>
      <c r="D121" s="22"/>
      <c r="E121" s="22"/>
      <c r="F121" s="22"/>
      <c r="G121" s="2"/>
      <c r="H121" s="3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1"/>
      <c r="Y121" s="1"/>
      <c r="Z121" s="1"/>
    </row>
    <row r="122" spans="1:26" ht="15" customHeight="1" x14ac:dyDescent="0.2">
      <c r="A122" s="1"/>
      <c r="B122" s="14"/>
      <c r="C122" s="2"/>
      <c r="D122" s="22"/>
      <c r="E122" s="22"/>
      <c r="F122" s="22"/>
      <c r="G122" s="2"/>
      <c r="H122" s="3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1"/>
      <c r="Y122" s="1"/>
      <c r="Z122" s="1"/>
    </row>
    <row r="123" spans="1:26" ht="15" customHeight="1" x14ac:dyDescent="0.2">
      <c r="A123" s="1"/>
      <c r="B123" s="14"/>
      <c r="C123" s="2"/>
      <c r="D123" s="22"/>
      <c r="E123" s="22"/>
      <c r="F123" s="22"/>
      <c r="G123" s="2"/>
      <c r="H123" s="3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1"/>
      <c r="Y123" s="1"/>
      <c r="Z123" s="1"/>
    </row>
    <row r="124" spans="1:26" ht="15" customHeight="1" x14ac:dyDescent="0.2">
      <c r="A124" s="1"/>
      <c r="B124" s="14"/>
      <c r="C124" s="2"/>
      <c r="D124" s="22"/>
      <c r="E124" s="22"/>
      <c r="F124" s="22"/>
      <c r="G124" s="2"/>
      <c r="H124" s="3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1"/>
      <c r="Y124" s="1"/>
      <c r="Z124" s="1"/>
    </row>
    <row r="125" spans="1:26" ht="15" customHeight="1" x14ac:dyDescent="0.2">
      <c r="A125" s="1"/>
      <c r="B125" s="14"/>
      <c r="C125" s="2"/>
      <c r="D125" s="22"/>
      <c r="E125" s="22"/>
      <c r="F125" s="22"/>
      <c r="G125" s="2"/>
      <c r="H125" s="3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1"/>
      <c r="Y125" s="1"/>
      <c r="Z125" s="1"/>
    </row>
    <row r="126" spans="1:26" ht="15" customHeight="1" x14ac:dyDescent="0.2">
      <c r="A126" s="1"/>
      <c r="B126" s="14"/>
      <c r="C126" s="2"/>
      <c r="D126" s="22"/>
      <c r="E126" s="22"/>
      <c r="F126" s="22"/>
      <c r="G126" s="2"/>
      <c r="H126" s="3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1"/>
      <c r="Y126" s="1"/>
      <c r="Z126" s="1"/>
    </row>
    <row r="127" spans="1:26" ht="15" customHeight="1" x14ac:dyDescent="0.2">
      <c r="A127" s="1"/>
      <c r="B127" s="14"/>
      <c r="C127" s="2"/>
      <c r="D127" s="22"/>
      <c r="E127" s="22"/>
      <c r="F127" s="22"/>
      <c r="G127" s="2"/>
      <c r="H127" s="3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1"/>
      <c r="Y127" s="1"/>
      <c r="Z127" s="1"/>
    </row>
    <row r="128" spans="1:26" ht="15" customHeight="1" x14ac:dyDescent="0.2">
      <c r="A128" s="1"/>
      <c r="B128" s="14"/>
      <c r="C128" s="2"/>
      <c r="D128" s="22"/>
      <c r="E128" s="22"/>
      <c r="F128" s="22"/>
      <c r="G128" s="2"/>
      <c r="H128" s="3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1"/>
      <c r="Y128" s="1"/>
      <c r="Z128" s="1"/>
    </row>
    <row r="129" spans="1:26" ht="15" customHeight="1" x14ac:dyDescent="0.2">
      <c r="A129" s="1"/>
      <c r="B129" s="14"/>
      <c r="C129" s="2"/>
      <c r="D129" s="22"/>
      <c r="E129" s="22"/>
      <c r="F129" s="22"/>
      <c r="G129" s="2"/>
      <c r="H129" s="3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1"/>
      <c r="Y129" s="1"/>
      <c r="Z129" s="1"/>
    </row>
    <row r="130" spans="1:26" ht="15" customHeight="1" x14ac:dyDescent="0.2">
      <c r="A130" s="1"/>
      <c r="B130" s="14"/>
      <c r="C130" s="2"/>
      <c r="D130" s="22"/>
      <c r="E130" s="22"/>
      <c r="F130" s="22"/>
      <c r="G130" s="2"/>
      <c r="H130" s="3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1"/>
      <c r="Y130" s="1"/>
      <c r="Z130" s="1"/>
    </row>
    <row r="131" spans="1:26" ht="15" customHeight="1" x14ac:dyDescent="0.2">
      <c r="A131" s="1"/>
      <c r="B131" s="14"/>
      <c r="C131" s="2"/>
      <c r="D131" s="22"/>
      <c r="E131" s="22"/>
      <c r="F131" s="22"/>
      <c r="G131" s="2"/>
      <c r="H131" s="3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1"/>
      <c r="Y131" s="1"/>
      <c r="Z131" s="1"/>
    </row>
    <row r="132" spans="1:26" ht="15" customHeight="1" x14ac:dyDescent="0.2">
      <c r="A132" s="1"/>
      <c r="B132" s="14"/>
      <c r="C132" s="2"/>
      <c r="D132" s="22"/>
      <c r="E132" s="22"/>
      <c r="F132" s="22"/>
      <c r="G132" s="2"/>
      <c r="H132" s="3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1"/>
      <c r="Y132" s="1"/>
      <c r="Z132" s="1"/>
    </row>
    <row r="133" spans="1:26" ht="15" customHeight="1" x14ac:dyDescent="0.2">
      <c r="A133" s="1"/>
      <c r="B133" s="14"/>
      <c r="C133" s="2"/>
      <c r="D133" s="22"/>
      <c r="E133" s="22"/>
      <c r="F133" s="22"/>
      <c r="G133" s="2"/>
      <c r="H133" s="3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1"/>
      <c r="Y133" s="1"/>
      <c r="Z133" s="1"/>
    </row>
    <row r="134" spans="1:26" ht="15" customHeight="1" x14ac:dyDescent="0.2">
      <c r="A134" s="1"/>
      <c r="B134" s="14"/>
      <c r="C134" s="2"/>
      <c r="D134" s="22"/>
      <c r="E134" s="22"/>
      <c r="F134" s="22"/>
      <c r="G134" s="2"/>
      <c r="H134" s="3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1"/>
      <c r="Y134" s="1"/>
      <c r="Z134" s="1"/>
    </row>
    <row r="135" spans="1:26" ht="15" customHeight="1" x14ac:dyDescent="0.2">
      <c r="A135" s="1"/>
      <c r="B135" s="14"/>
      <c r="C135" s="2"/>
      <c r="D135" s="22"/>
      <c r="E135" s="22"/>
      <c r="F135" s="22"/>
      <c r="G135" s="2"/>
      <c r="H135" s="3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1"/>
      <c r="Y135" s="1"/>
      <c r="Z135" s="1"/>
    </row>
    <row r="136" spans="1:26" ht="15" customHeight="1" x14ac:dyDescent="0.2">
      <c r="A136" s="1"/>
      <c r="B136" s="14"/>
      <c r="C136" s="2"/>
      <c r="D136" s="22"/>
      <c r="E136" s="22"/>
      <c r="F136" s="22"/>
      <c r="G136" s="2"/>
      <c r="H136" s="3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1"/>
      <c r="Y136" s="1"/>
      <c r="Z136" s="1"/>
    </row>
    <row r="137" spans="1:26" ht="15" customHeight="1" x14ac:dyDescent="0.2">
      <c r="A137" s="1"/>
      <c r="B137" s="14"/>
      <c r="C137" s="2"/>
      <c r="D137" s="22"/>
      <c r="E137" s="22"/>
      <c r="F137" s="22"/>
      <c r="G137" s="2"/>
      <c r="H137" s="3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1"/>
      <c r="Y137" s="1"/>
      <c r="Z137" s="1"/>
    </row>
    <row r="138" spans="1:26" ht="15" customHeight="1" x14ac:dyDescent="0.2">
      <c r="A138" s="1"/>
      <c r="B138" s="14"/>
      <c r="C138" s="2"/>
      <c r="D138" s="22"/>
      <c r="E138" s="22"/>
      <c r="F138" s="22"/>
      <c r="G138" s="2"/>
      <c r="H138" s="3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1"/>
      <c r="Y138" s="1"/>
      <c r="Z138" s="1"/>
    </row>
    <row r="139" spans="1:26" ht="15" customHeight="1" x14ac:dyDescent="0.2">
      <c r="A139" s="1"/>
      <c r="B139" s="14"/>
      <c r="C139" s="2"/>
      <c r="D139" s="22"/>
      <c r="E139" s="22"/>
      <c r="F139" s="22"/>
      <c r="G139" s="2"/>
      <c r="H139" s="3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1"/>
      <c r="Y139" s="1"/>
      <c r="Z139" s="1"/>
    </row>
    <row r="140" spans="1:26" ht="15" customHeight="1" x14ac:dyDescent="0.2">
      <c r="A140" s="1"/>
      <c r="B140" s="14"/>
      <c r="C140" s="2"/>
      <c r="D140" s="22"/>
      <c r="E140" s="22"/>
      <c r="F140" s="22"/>
      <c r="G140" s="2"/>
      <c r="H140" s="3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1"/>
      <c r="Y140" s="1"/>
      <c r="Z140" s="1"/>
    </row>
    <row r="141" spans="1:26" ht="15" customHeight="1" x14ac:dyDescent="0.2">
      <c r="A141" s="1"/>
      <c r="B141" s="14"/>
      <c r="C141" s="2"/>
      <c r="D141" s="22"/>
      <c r="E141" s="22"/>
      <c r="F141" s="22"/>
      <c r="G141" s="2"/>
      <c r="H141" s="3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1"/>
      <c r="Y141" s="1"/>
      <c r="Z141" s="1"/>
    </row>
    <row r="142" spans="1:26" ht="15" customHeight="1" x14ac:dyDescent="0.2">
      <c r="A142" s="1"/>
      <c r="B142" s="14"/>
      <c r="C142" s="2"/>
      <c r="D142" s="22"/>
      <c r="E142" s="22"/>
      <c r="F142" s="22"/>
      <c r="G142" s="2"/>
      <c r="H142" s="3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1"/>
      <c r="Y142" s="1"/>
      <c r="Z142" s="1"/>
    </row>
    <row r="143" spans="1:26" ht="15" customHeight="1" x14ac:dyDescent="0.2">
      <c r="A143" s="1"/>
      <c r="B143" s="14"/>
      <c r="C143" s="2"/>
      <c r="D143" s="22"/>
      <c r="E143" s="22"/>
      <c r="F143" s="22"/>
      <c r="G143" s="2"/>
      <c r="H143" s="3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1"/>
      <c r="Y143" s="1"/>
      <c r="Z143" s="1"/>
    </row>
    <row r="144" spans="1:26" ht="15" customHeight="1" x14ac:dyDescent="0.2">
      <c r="A144" s="1"/>
      <c r="B144" s="14"/>
      <c r="C144" s="2"/>
      <c r="D144" s="22"/>
      <c r="E144" s="22"/>
      <c r="F144" s="22"/>
      <c r="G144" s="2"/>
      <c r="H144" s="3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1"/>
      <c r="Y144" s="1"/>
      <c r="Z144" s="1"/>
    </row>
    <row r="145" spans="1:26" ht="15" customHeight="1" x14ac:dyDescent="0.2">
      <c r="A145" s="1"/>
      <c r="B145" s="14"/>
      <c r="C145" s="2"/>
      <c r="D145" s="22"/>
      <c r="E145" s="22"/>
      <c r="F145" s="22"/>
      <c r="G145" s="2"/>
      <c r="H145" s="3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1"/>
      <c r="Y145" s="1"/>
      <c r="Z145" s="1"/>
    </row>
    <row r="146" spans="1:26" ht="15" customHeight="1" x14ac:dyDescent="0.2">
      <c r="A146" s="1"/>
      <c r="B146" s="14"/>
      <c r="C146" s="2"/>
      <c r="D146" s="22"/>
      <c r="E146" s="22"/>
      <c r="F146" s="22"/>
      <c r="G146" s="2"/>
      <c r="H146" s="3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1"/>
      <c r="Y146" s="1"/>
      <c r="Z146" s="1"/>
    </row>
    <row r="147" spans="1:26" ht="15" customHeight="1" x14ac:dyDescent="0.2">
      <c r="A147" s="1"/>
      <c r="B147" s="14"/>
      <c r="C147" s="2"/>
      <c r="D147" s="22"/>
      <c r="E147" s="22"/>
      <c r="F147" s="22"/>
      <c r="G147" s="2"/>
      <c r="H147" s="3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1"/>
      <c r="Y147" s="1"/>
      <c r="Z147" s="1"/>
    </row>
    <row r="148" spans="1:26" ht="15" customHeight="1" x14ac:dyDescent="0.2">
      <c r="A148" s="1"/>
      <c r="B148" s="14"/>
      <c r="C148" s="2"/>
      <c r="D148" s="22"/>
      <c r="E148" s="22"/>
      <c r="F148" s="22"/>
      <c r="G148" s="2"/>
      <c r="H148" s="3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1"/>
      <c r="Y148" s="1"/>
      <c r="Z148" s="1"/>
    </row>
    <row r="149" spans="1:26" ht="15" customHeight="1" x14ac:dyDescent="0.2">
      <c r="A149" s="1"/>
      <c r="B149" s="14"/>
      <c r="C149" s="2"/>
      <c r="D149" s="22"/>
      <c r="E149" s="22"/>
      <c r="F149" s="22"/>
      <c r="G149" s="2"/>
      <c r="H149" s="3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1"/>
      <c r="Y149" s="1"/>
      <c r="Z149" s="1"/>
    </row>
    <row r="150" spans="1:26" ht="15" customHeight="1" x14ac:dyDescent="0.2">
      <c r="A150" s="1"/>
      <c r="B150" s="14"/>
      <c r="C150" s="2"/>
      <c r="D150" s="22"/>
      <c r="E150" s="22"/>
      <c r="F150" s="22"/>
      <c r="G150" s="2"/>
      <c r="H150" s="3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1"/>
      <c r="Y150" s="1"/>
      <c r="Z150" s="1"/>
    </row>
    <row r="151" spans="1:26" ht="15" customHeight="1" x14ac:dyDescent="0.2">
      <c r="A151" s="1"/>
      <c r="B151" s="14"/>
      <c r="C151" s="2"/>
      <c r="D151" s="22"/>
      <c r="E151" s="22"/>
      <c r="F151" s="22"/>
      <c r="G151" s="2"/>
      <c r="H151" s="3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1"/>
      <c r="Y151" s="1"/>
      <c r="Z151" s="1"/>
    </row>
    <row r="152" spans="1:26" ht="15" customHeight="1" x14ac:dyDescent="0.2">
      <c r="A152" s="1"/>
      <c r="B152" s="14"/>
      <c r="C152" s="2"/>
      <c r="D152" s="22"/>
      <c r="E152" s="22"/>
      <c r="F152" s="22"/>
      <c r="G152" s="2"/>
      <c r="H152" s="3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1"/>
      <c r="Y152" s="1"/>
      <c r="Z152" s="1"/>
    </row>
    <row r="153" spans="1:26" ht="15" customHeight="1" x14ac:dyDescent="0.2">
      <c r="A153" s="1"/>
      <c r="B153" s="14"/>
      <c r="C153" s="2"/>
      <c r="D153" s="22"/>
      <c r="E153" s="22"/>
      <c r="F153" s="22"/>
      <c r="G153" s="2"/>
      <c r="H153" s="3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1"/>
      <c r="Y153" s="1"/>
      <c r="Z153" s="1"/>
    </row>
    <row r="154" spans="1:26" ht="15" customHeight="1" x14ac:dyDescent="0.2">
      <c r="A154" s="1"/>
      <c r="B154" s="14"/>
      <c r="C154" s="2"/>
      <c r="D154" s="22"/>
      <c r="E154" s="22"/>
      <c r="F154" s="22"/>
      <c r="G154" s="2"/>
      <c r="H154" s="3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1"/>
      <c r="Y154" s="1"/>
      <c r="Z154" s="1"/>
    </row>
    <row r="155" spans="1:26" ht="15" customHeight="1" x14ac:dyDescent="0.2">
      <c r="A155" s="1"/>
      <c r="B155" s="14"/>
      <c r="C155" s="2"/>
      <c r="D155" s="22"/>
      <c r="E155" s="22"/>
      <c r="F155" s="22"/>
      <c r="G155" s="2"/>
      <c r="H155" s="3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1"/>
      <c r="Y155" s="1"/>
      <c r="Z155" s="1"/>
    </row>
    <row r="156" spans="1:26" ht="15" customHeight="1" x14ac:dyDescent="0.2">
      <c r="A156" s="1"/>
      <c r="B156" s="14"/>
      <c r="C156" s="2"/>
      <c r="D156" s="22"/>
      <c r="E156" s="22"/>
      <c r="F156" s="22"/>
      <c r="G156" s="2"/>
      <c r="H156" s="3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1"/>
      <c r="Y156" s="1"/>
      <c r="Z156" s="1"/>
    </row>
    <row r="157" spans="1:26" ht="15" customHeight="1" x14ac:dyDescent="0.2">
      <c r="A157" s="1"/>
      <c r="B157" s="14"/>
      <c r="C157" s="2"/>
      <c r="D157" s="22"/>
      <c r="E157" s="22"/>
      <c r="F157" s="22"/>
      <c r="G157" s="2"/>
      <c r="H157" s="3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1"/>
      <c r="Y157" s="1"/>
      <c r="Z157" s="1"/>
    </row>
    <row r="158" spans="1:26" ht="15" customHeight="1" x14ac:dyDescent="0.2">
      <c r="A158" s="1"/>
      <c r="B158" s="14"/>
      <c r="C158" s="2"/>
      <c r="D158" s="22"/>
      <c r="E158" s="22"/>
      <c r="F158" s="22"/>
      <c r="G158" s="2"/>
      <c r="H158" s="3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1"/>
      <c r="Y158" s="1"/>
      <c r="Z158" s="1"/>
    </row>
    <row r="159" spans="1:26" ht="15" customHeight="1" x14ac:dyDescent="0.2">
      <c r="A159" s="1"/>
      <c r="B159" s="14"/>
      <c r="C159" s="2"/>
      <c r="D159" s="22"/>
      <c r="E159" s="22"/>
      <c r="F159" s="22"/>
      <c r="G159" s="2"/>
      <c r="H159" s="3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1"/>
      <c r="Y159" s="1"/>
      <c r="Z159" s="1"/>
    </row>
    <row r="160" spans="1:26" ht="15" customHeight="1" x14ac:dyDescent="0.2">
      <c r="A160" s="1"/>
      <c r="B160" s="14"/>
      <c r="C160" s="2"/>
      <c r="D160" s="22"/>
      <c r="E160" s="22"/>
      <c r="F160" s="22"/>
      <c r="G160" s="2"/>
      <c r="H160" s="3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1"/>
      <c r="Y160" s="1"/>
      <c r="Z160" s="1"/>
    </row>
    <row r="161" spans="1:26" ht="15" customHeight="1" x14ac:dyDescent="0.2">
      <c r="A161" s="1"/>
      <c r="B161" s="14"/>
      <c r="C161" s="2"/>
      <c r="D161" s="22"/>
      <c r="E161" s="22"/>
      <c r="F161" s="22"/>
      <c r="G161" s="2"/>
      <c r="H161" s="3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1"/>
      <c r="Y161" s="1"/>
      <c r="Z161" s="1"/>
    </row>
    <row r="162" spans="1:26" ht="15" customHeight="1" x14ac:dyDescent="0.2">
      <c r="A162" s="1"/>
      <c r="B162" s="14"/>
      <c r="C162" s="2"/>
      <c r="D162" s="22"/>
      <c r="E162" s="22"/>
      <c r="F162" s="22"/>
      <c r="G162" s="2"/>
      <c r="H162" s="3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1"/>
      <c r="Y162" s="1"/>
      <c r="Z162" s="1"/>
    </row>
    <row r="163" spans="1:26" ht="15" customHeight="1" x14ac:dyDescent="0.2">
      <c r="A163" s="1"/>
      <c r="B163" s="14"/>
      <c r="C163" s="2"/>
      <c r="D163" s="22"/>
      <c r="E163" s="22"/>
      <c r="F163" s="22"/>
      <c r="G163" s="2"/>
      <c r="H163" s="3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1"/>
      <c r="Y163" s="1"/>
      <c r="Z163" s="1"/>
    </row>
    <row r="164" spans="1:26" ht="15" customHeight="1" x14ac:dyDescent="0.2">
      <c r="A164" s="1"/>
      <c r="B164" s="14"/>
      <c r="C164" s="2"/>
      <c r="D164" s="22"/>
      <c r="E164" s="22"/>
      <c r="F164" s="22"/>
      <c r="G164" s="2"/>
      <c r="H164" s="3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1"/>
      <c r="Y164" s="1"/>
      <c r="Z164" s="1"/>
    </row>
    <row r="165" spans="1:26" ht="15" customHeight="1" x14ac:dyDescent="0.2">
      <c r="A165" s="1"/>
      <c r="B165" s="14"/>
      <c r="C165" s="2"/>
      <c r="D165" s="22"/>
      <c r="E165" s="22"/>
      <c r="F165" s="22"/>
      <c r="G165" s="2"/>
      <c r="H165" s="3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1"/>
      <c r="Y165" s="1"/>
      <c r="Z165" s="1"/>
    </row>
    <row r="166" spans="1:26" ht="15" customHeight="1" x14ac:dyDescent="0.2">
      <c r="A166" s="1"/>
      <c r="B166" s="14"/>
      <c r="C166" s="2"/>
      <c r="D166" s="22"/>
      <c r="E166" s="22"/>
      <c r="F166" s="22"/>
      <c r="G166" s="2"/>
      <c r="H166" s="3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1"/>
      <c r="Y166" s="1"/>
      <c r="Z166" s="1"/>
    </row>
    <row r="167" spans="1:26" ht="15" customHeight="1" x14ac:dyDescent="0.2">
      <c r="A167" s="1"/>
      <c r="B167" s="14"/>
      <c r="C167" s="2"/>
      <c r="D167" s="22"/>
      <c r="E167" s="22"/>
      <c r="F167" s="22"/>
      <c r="G167" s="2"/>
      <c r="H167" s="3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1"/>
      <c r="Y167" s="1"/>
      <c r="Z167" s="1"/>
    </row>
    <row r="168" spans="1:26" ht="15" customHeight="1" x14ac:dyDescent="0.2">
      <c r="A168" s="1"/>
      <c r="B168" s="14"/>
      <c r="C168" s="2"/>
      <c r="D168" s="22"/>
      <c r="E168" s="22"/>
      <c r="F168" s="22"/>
      <c r="G168" s="2"/>
      <c r="H168" s="3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1"/>
      <c r="Y168" s="1"/>
      <c r="Z168" s="1"/>
    </row>
    <row r="169" spans="1:26" ht="15" customHeight="1" x14ac:dyDescent="0.2">
      <c r="A169" s="1"/>
      <c r="B169" s="14"/>
      <c r="C169" s="2"/>
      <c r="D169" s="22"/>
      <c r="E169" s="22"/>
      <c r="F169" s="22"/>
      <c r="G169" s="2"/>
      <c r="H169" s="3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1"/>
      <c r="Y169" s="1"/>
      <c r="Z169" s="1"/>
    </row>
    <row r="170" spans="1:26" ht="15" customHeight="1" x14ac:dyDescent="0.2">
      <c r="A170" s="1"/>
      <c r="B170" s="14"/>
      <c r="C170" s="2"/>
      <c r="D170" s="22"/>
      <c r="E170" s="22"/>
      <c r="F170" s="22"/>
      <c r="G170" s="2"/>
      <c r="H170" s="3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1"/>
      <c r="Y170" s="1"/>
      <c r="Z170" s="1"/>
    </row>
    <row r="171" spans="1:26" ht="15" customHeight="1" x14ac:dyDescent="0.2">
      <c r="A171" s="1"/>
      <c r="B171" s="14"/>
      <c r="C171" s="2"/>
      <c r="D171" s="22"/>
      <c r="E171" s="22"/>
      <c r="F171" s="22"/>
      <c r="G171" s="2"/>
      <c r="H171" s="3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1"/>
      <c r="Y171" s="1"/>
      <c r="Z171" s="1"/>
    </row>
    <row r="172" spans="1:26" ht="15" customHeight="1" x14ac:dyDescent="0.2">
      <c r="A172" s="1"/>
      <c r="B172" s="14"/>
      <c r="C172" s="2"/>
      <c r="D172" s="22"/>
      <c r="E172" s="22"/>
      <c r="F172" s="22"/>
      <c r="G172" s="2"/>
      <c r="H172" s="3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1"/>
      <c r="Y172" s="1"/>
      <c r="Z172" s="1"/>
    </row>
    <row r="173" spans="1:26" ht="15" customHeight="1" x14ac:dyDescent="0.2">
      <c r="A173" s="1"/>
      <c r="B173" s="14"/>
      <c r="C173" s="2"/>
      <c r="D173" s="22"/>
      <c r="E173" s="22"/>
      <c r="F173" s="22"/>
      <c r="G173" s="2"/>
      <c r="H173" s="3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1"/>
      <c r="Y173" s="1"/>
      <c r="Z173" s="1"/>
    </row>
    <row r="174" spans="1:26" ht="15" customHeight="1" x14ac:dyDescent="0.2">
      <c r="A174" s="1"/>
      <c r="B174" s="14"/>
      <c r="C174" s="2"/>
      <c r="D174" s="22"/>
      <c r="E174" s="22"/>
      <c r="F174" s="22"/>
      <c r="G174" s="2"/>
      <c r="H174" s="3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1"/>
      <c r="Y174" s="1"/>
      <c r="Z174" s="1"/>
    </row>
    <row r="175" spans="1:26" ht="15" customHeight="1" x14ac:dyDescent="0.2">
      <c r="A175" s="1"/>
      <c r="B175" s="14"/>
      <c r="C175" s="2"/>
      <c r="D175" s="22"/>
      <c r="E175" s="22"/>
      <c r="F175" s="22"/>
      <c r="G175" s="2"/>
      <c r="H175" s="3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1"/>
      <c r="Y175" s="1"/>
      <c r="Z175" s="1"/>
    </row>
    <row r="176" spans="1:26" ht="15" customHeight="1" x14ac:dyDescent="0.2">
      <c r="A176" s="1"/>
      <c r="B176" s="14"/>
      <c r="C176" s="2"/>
      <c r="D176" s="22"/>
      <c r="E176" s="22"/>
      <c r="F176" s="22"/>
      <c r="G176" s="2"/>
      <c r="H176" s="3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1"/>
      <c r="Y176" s="1"/>
      <c r="Z176" s="1"/>
    </row>
    <row r="177" spans="1:26" ht="15" customHeight="1" x14ac:dyDescent="0.2">
      <c r="A177" s="1"/>
      <c r="B177" s="14"/>
      <c r="C177" s="2"/>
      <c r="D177" s="22"/>
      <c r="E177" s="22"/>
      <c r="F177" s="22"/>
      <c r="G177" s="2"/>
      <c r="H177" s="3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1"/>
      <c r="Y177" s="1"/>
      <c r="Z177" s="1"/>
    </row>
    <row r="178" spans="1:26" ht="15" customHeight="1" x14ac:dyDescent="0.2">
      <c r="A178" s="1"/>
      <c r="B178" s="14"/>
      <c r="C178" s="2"/>
      <c r="D178" s="22"/>
      <c r="E178" s="22"/>
      <c r="F178" s="22"/>
      <c r="G178" s="2"/>
      <c r="H178" s="3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1"/>
      <c r="Y178" s="1"/>
      <c r="Z178" s="1"/>
    </row>
    <row r="179" spans="1:26" ht="15" customHeight="1" x14ac:dyDescent="0.2">
      <c r="A179" s="1"/>
      <c r="B179" s="14"/>
      <c r="C179" s="2"/>
      <c r="D179" s="22"/>
      <c r="E179" s="22"/>
      <c r="F179" s="22"/>
      <c r="G179" s="2"/>
      <c r="H179" s="3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1"/>
      <c r="Y179" s="1"/>
      <c r="Z179" s="1"/>
    </row>
    <row r="180" spans="1:26" ht="15" customHeight="1" x14ac:dyDescent="0.2">
      <c r="A180" s="1"/>
      <c r="B180" s="14"/>
      <c r="C180" s="2"/>
      <c r="D180" s="22"/>
      <c r="E180" s="22"/>
      <c r="F180" s="22"/>
      <c r="G180" s="2"/>
      <c r="H180" s="3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1"/>
      <c r="Y180" s="1"/>
      <c r="Z180" s="1"/>
    </row>
    <row r="181" spans="1:26" ht="15" customHeight="1" x14ac:dyDescent="0.2">
      <c r="A181" s="1"/>
      <c r="B181" s="14"/>
      <c r="C181" s="2"/>
      <c r="D181" s="22"/>
      <c r="E181" s="22"/>
      <c r="F181" s="22"/>
      <c r="G181" s="2"/>
      <c r="H181" s="3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1"/>
      <c r="Y181" s="1"/>
      <c r="Z181" s="1"/>
    </row>
    <row r="182" spans="1:26" ht="15" customHeight="1" x14ac:dyDescent="0.2">
      <c r="A182" s="1"/>
      <c r="B182" s="14"/>
      <c r="C182" s="2"/>
      <c r="D182" s="22"/>
      <c r="E182" s="22"/>
      <c r="F182" s="22"/>
      <c r="G182" s="2"/>
      <c r="H182" s="3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1"/>
      <c r="Y182" s="1"/>
      <c r="Z182" s="1"/>
    </row>
    <row r="183" spans="1:26" ht="15" customHeight="1" x14ac:dyDescent="0.2">
      <c r="A183" s="1"/>
      <c r="B183" s="14"/>
      <c r="C183" s="2"/>
      <c r="D183" s="22"/>
      <c r="E183" s="22"/>
      <c r="F183" s="22"/>
      <c r="G183" s="2"/>
      <c r="H183" s="3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1"/>
      <c r="Y183" s="1"/>
      <c r="Z183" s="1"/>
    </row>
    <row r="184" spans="1:26" ht="15" customHeight="1" x14ac:dyDescent="0.2">
      <c r="A184" s="1"/>
      <c r="B184" s="14"/>
      <c r="C184" s="2"/>
      <c r="D184" s="22"/>
      <c r="E184" s="22"/>
      <c r="F184" s="22"/>
      <c r="G184" s="2"/>
      <c r="H184" s="3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1"/>
      <c r="Y184" s="1"/>
      <c r="Z184" s="1"/>
    </row>
    <row r="185" spans="1:26" ht="15" customHeight="1" x14ac:dyDescent="0.2">
      <c r="A185" s="1"/>
      <c r="B185" s="14"/>
      <c r="C185" s="2"/>
      <c r="D185" s="22"/>
      <c r="E185" s="22"/>
      <c r="F185" s="22"/>
      <c r="G185" s="2"/>
      <c r="H185" s="3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1"/>
      <c r="Y185" s="1"/>
      <c r="Z185" s="1"/>
    </row>
    <row r="186" spans="1:26" ht="15" customHeight="1" x14ac:dyDescent="0.2">
      <c r="A186" s="1"/>
      <c r="B186" s="14"/>
      <c r="C186" s="2"/>
      <c r="D186" s="22"/>
      <c r="E186" s="22"/>
      <c r="F186" s="22"/>
      <c r="G186" s="2"/>
      <c r="H186" s="3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1"/>
      <c r="Y186" s="1"/>
      <c r="Z186" s="1"/>
    </row>
    <row r="187" spans="1:26" ht="15" customHeight="1" x14ac:dyDescent="0.2">
      <c r="A187" s="1"/>
      <c r="B187" s="14"/>
      <c r="C187" s="2"/>
      <c r="D187" s="22"/>
      <c r="E187" s="22"/>
      <c r="F187" s="22"/>
      <c r="G187" s="2"/>
      <c r="H187" s="3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1"/>
      <c r="Y187" s="1"/>
      <c r="Z187" s="1"/>
    </row>
    <row r="188" spans="1:26" ht="15" customHeight="1" x14ac:dyDescent="0.2">
      <c r="A188" s="1"/>
      <c r="B188" s="14"/>
      <c r="C188" s="2"/>
      <c r="D188" s="22"/>
      <c r="E188" s="22"/>
      <c r="F188" s="22"/>
      <c r="G188" s="2"/>
      <c r="H188" s="3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1"/>
      <c r="Y188" s="1"/>
      <c r="Z188" s="1"/>
    </row>
    <row r="189" spans="1:26" ht="15" customHeight="1" x14ac:dyDescent="0.2">
      <c r="A189" s="1"/>
      <c r="B189" s="14"/>
      <c r="C189" s="2"/>
      <c r="D189" s="22"/>
      <c r="E189" s="22"/>
      <c r="F189" s="22"/>
      <c r="G189" s="2"/>
      <c r="H189" s="3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1"/>
      <c r="Y189" s="1"/>
      <c r="Z189" s="1"/>
    </row>
    <row r="190" spans="1:26" ht="15" customHeight="1" x14ac:dyDescent="0.2">
      <c r="A190" s="1"/>
      <c r="B190" s="14"/>
      <c r="C190" s="2"/>
      <c r="D190" s="22"/>
      <c r="E190" s="22"/>
      <c r="F190" s="22"/>
      <c r="G190" s="2"/>
      <c r="H190" s="3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1"/>
      <c r="Y190" s="1"/>
      <c r="Z190" s="1"/>
    </row>
    <row r="191" spans="1:26" ht="15" customHeight="1" x14ac:dyDescent="0.2">
      <c r="A191" s="1"/>
      <c r="B191" s="14"/>
      <c r="C191" s="2"/>
      <c r="D191" s="22"/>
      <c r="E191" s="22"/>
      <c r="F191" s="22"/>
      <c r="G191" s="2"/>
      <c r="H191" s="3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1"/>
      <c r="Y191" s="1"/>
      <c r="Z191" s="1"/>
    </row>
    <row r="192" spans="1:26" ht="15" customHeight="1" x14ac:dyDescent="0.2">
      <c r="A192" s="1"/>
      <c r="B192" s="14"/>
      <c r="C192" s="2"/>
      <c r="D192" s="22"/>
      <c r="E192" s="22"/>
      <c r="F192" s="22"/>
      <c r="G192" s="2"/>
      <c r="H192" s="3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1"/>
      <c r="Y192" s="1"/>
      <c r="Z192" s="1"/>
    </row>
    <row r="193" spans="1:26" ht="15" customHeight="1" x14ac:dyDescent="0.2">
      <c r="A193" s="1"/>
      <c r="B193" s="14"/>
      <c r="C193" s="2"/>
      <c r="D193" s="22"/>
      <c r="E193" s="22"/>
      <c r="F193" s="22"/>
      <c r="G193" s="2"/>
      <c r="H193" s="3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1"/>
      <c r="Y193" s="1"/>
      <c r="Z193" s="1"/>
    </row>
    <row r="194" spans="1:26" ht="15" customHeight="1" x14ac:dyDescent="0.2">
      <c r="A194" s="1"/>
      <c r="B194" s="14"/>
      <c r="C194" s="2"/>
      <c r="D194" s="22"/>
      <c r="E194" s="22"/>
      <c r="F194" s="22"/>
      <c r="G194" s="2"/>
      <c r="H194" s="3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1"/>
      <c r="Y194" s="1"/>
      <c r="Z194" s="1"/>
    </row>
    <row r="195" spans="1:26" ht="15" customHeight="1" x14ac:dyDescent="0.2">
      <c r="A195" s="1"/>
      <c r="B195" s="14"/>
      <c r="C195" s="2"/>
      <c r="D195" s="22"/>
      <c r="E195" s="22"/>
      <c r="F195" s="22"/>
      <c r="G195" s="2"/>
      <c r="H195" s="3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1"/>
      <c r="Y195" s="1"/>
      <c r="Z195" s="1"/>
    </row>
    <row r="196" spans="1:26" ht="15" customHeight="1" x14ac:dyDescent="0.2">
      <c r="A196" s="1"/>
      <c r="B196" s="14"/>
      <c r="C196" s="2"/>
      <c r="D196" s="22"/>
      <c r="E196" s="22"/>
      <c r="F196" s="22"/>
      <c r="G196" s="2"/>
      <c r="H196" s="3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1"/>
      <c r="Y196" s="1"/>
      <c r="Z196" s="1"/>
    </row>
    <row r="197" spans="1:26" ht="15" customHeight="1" x14ac:dyDescent="0.2">
      <c r="A197" s="1"/>
      <c r="B197" s="14"/>
      <c r="C197" s="2"/>
      <c r="D197" s="22"/>
      <c r="E197" s="22"/>
      <c r="F197" s="22"/>
      <c r="G197" s="2"/>
      <c r="H197" s="3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1"/>
      <c r="Y197" s="1"/>
      <c r="Z197" s="1"/>
    </row>
    <row r="198" spans="1:26" ht="15" customHeight="1" x14ac:dyDescent="0.2">
      <c r="A198" s="1"/>
      <c r="B198" s="14"/>
      <c r="C198" s="2"/>
      <c r="D198" s="22"/>
      <c r="E198" s="22"/>
      <c r="F198" s="22"/>
      <c r="G198" s="2"/>
      <c r="H198" s="3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1"/>
      <c r="Y198" s="1"/>
      <c r="Z198" s="1"/>
    </row>
    <row r="199" spans="1:26" ht="15" customHeight="1" x14ac:dyDescent="0.2">
      <c r="A199" s="1"/>
      <c r="B199" s="14"/>
      <c r="C199" s="2"/>
      <c r="D199" s="22"/>
      <c r="E199" s="22"/>
      <c r="F199" s="22"/>
      <c r="G199" s="2"/>
      <c r="H199" s="3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1"/>
      <c r="Y199" s="1"/>
      <c r="Z199" s="1"/>
    </row>
    <row r="200" spans="1:26" ht="15" customHeight="1" x14ac:dyDescent="0.2">
      <c r="A200" s="1"/>
      <c r="B200" s="14"/>
      <c r="C200" s="2"/>
      <c r="D200" s="22"/>
      <c r="E200" s="22"/>
      <c r="F200" s="22"/>
      <c r="G200" s="2"/>
      <c r="H200" s="3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1"/>
      <c r="Y200" s="1"/>
      <c r="Z200" s="1"/>
    </row>
    <row r="201" spans="1:26" ht="15" customHeight="1" x14ac:dyDescent="0.2">
      <c r="A201" s="1"/>
      <c r="B201" s="14"/>
      <c r="C201" s="2"/>
      <c r="D201" s="22"/>
      <c r="E201" s="22"/>
      <c r="F201" s="22"/>
      <c r="G201" s="2"/>
      <c r="H201" s="3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1"/>
      <c r="Y201" s="1"/>
      <c r="Z201" s="1"/>
    </row>
    <row r="202" spans="1:26" ht="15" customHeight="1" x14ac:dyDescent="0.2">
      <c r="A202" s="1"/>
      <c r="B202" s="14"/>
      <c r="C202" s="2"/>
      <c r="D202" s="22"/>
      <c r="E202" s="22"/>
      <c r="F202" s="22"/>
      <c r="G202" s="2"/>
      <c r="H202" s="3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1"/>
      <c r="Y202" s="1"/>
      <c r="Z202" s="1"/>
    </row>
    <row r="203" spans="1:26" ht="15" customHeight="1" x14ac:dyDescent="0.2">
      <c r="A203" s="1"/>
      <c r="B203" s="14"/>
      <c r="C203" s="2"/>
      <c r="D203" s="22"/>
      <c r="E203" s="22"/>
      <c r="F203" s="22"/>
      <c r="G203" s="2"/>
      <c r="H203" s="3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1"/>
      <c r="Y203" s="1"/>
      <c r="Z203" s="1"/>
    </row>
    <row r="204" spans="1:26" ht="15" customHeight="1" x14ac:dyDescent="0.2">
      <c r="A204" s="1"/>
      <c r="B204" s="14"/>
      <c r="C204" s="2"/>
      <c r="D204" s="22"/>
      <c r="E204" s="22"/>
      <c r="F204" s="22"/>
      <c r="G204" s="2"/>
      <c r="H204" s="3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1"/>
      <c r="Y204" s="1"/>
      <c r="Z204" s="1"/>
    </row>
    <row r="205" spans="1:26" ht="15" customHeight="1" x14ac:dyDescent="0.2">
      <c r="A205" s="1"/>
      <c r="B205" s="14"/>
      <c r="C205" s="2"/>
      <c r="D205" s="22"/>
      <c r="E205" s="22"/>
      <c r="F205" s="22"/>
      <c r="G205" s="2"/>
      <c r="H205" s="3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1"/>
      <c r="Y205" s="1"/>
      <c r="Z205" s="1"/>
    </row>
    <row r="206" spans="1:26" ht="15" customHeight="1" x14ac:dyDescent="0.2">
      <c r="A206" s="1"/>
      <c r="B206" s="14"/>
      <c r="C206" s="2"/>
      <c r="D206" s="22"/>
      <c r="E206" s="22"/>
      <c r="F206" s="22"/>
      <c r="G206" s="2"/>
      <c r="H206" s="3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1"/>
      <c r="Y206" s="1"/>
      <c r="Z206" s="1"/>
    </row>
    <row r="207" spans="1:26" ht="15" customHeight="1" x14ac:dyDescent="0.2">
      <c r="A207" s="1"/>
      <c r="B207" s="14"/>
      <c r="C207" s="2"/>
      <c r="D207" s="22"/>
      <c r="E207" s="22"/>
      <c r="F207" s="22"/>
      <c r="G207" s="2"/>
      <c r="H207" s="3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1"/>
      <c r="Y207" s="1"/>
      <c r="Z207" s="1"/>
    </row>
    <row r="208" spans="1:26" ht="15" customHeight="1" x14ac:dyDescent="0.2">
      <c r="A208" s="1"/>
      <c r="B208" s="14"/>
      <c r="C208" s="2"/>
      <c r="D208" s="22"/>
      <c r="E208" s="22"/>
      <c r="F208" s="22"/>
      <c r="G208" s="2"/>
      <c r="H208" s="3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1"/>
      <c r="Y208" s="1"/>
      <c r="Z208" s="1"/>
    </row>
    <row r="209" spans="1:26" ht="15" customHeight="1" x14ac:dyDescent="0.2">
      <c r="A209" s="1"/>
      <c r="B209" s="14"/>
      <c r="C209" s="2"/>
      <c r="D209" s="22"/>
      <c r="E209" s="22"/>
      <c r="F209" s="22"/>
      <c r="G209" s="2"/>
      <c r="H209" s="3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1"/>
      <c r="Y209" s="1"/>
      <c r="Z209" s="1"/>
    </row>
    <row r="210" spans="1:26" ht="15" customHeight="1" x14ac:dyDescent="0.2">
      <c r="A210" s="1"/>
      <c r="B210" s="14"/>
      <c r="C210" s="2"/>
      <c r="D210" s="22"/>
      <c r="E210" s="22"/>
      <c r="F210" s="22"/>
      <c r="G210" s="2"/>
      <c r="H210" s="3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1"/>
      <c r="Y210" s="1"/>
      <c r="Z210" s="1"/>
    </row>
    <row r="211" spans="1:26" ht="15" customHeight="1" x14ac:dyDescent="0.2">
      <c r="A211" s="1"/>
      <c r="B211" s="14"/>
      <c r="C211" s="2"/>
      <c r="D211" s="22"/>
      <c r="E211" s="22"/>
      <c r="F211" s="22"/>
      <c r="G211" s="2"/>
      <c r="H211" s="3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1"/>
      <c r="Y211" s="1"/>
      <c r="Z211" s="1"/>
    </row>
    <row r="212" spans="1:26" ht="15" customHeight="1" x14ac:dyDescent="0.2">
      <c r="A212" s="1"/>
      <c r="B212" s="14"/>
      <c r="C212" s="2"/>
      <c r="D212" s="22"/>
      <c r="E212" s="22"/>
      <c r="F212" s="22"/>
      <c r="G212" s="2"/>
      <c r="H212" s="3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1"/>
      <c r="Y212" s="1"/>
      <c r="Z212" s="1"/>
    </row>
    <row r="213" spans="1:26" ht="15" customHeight="1" x14ac:dyDescent="0.2">
      <c r="A213" s="1"/>
      <c r="B213" s="14"/>
      <c r="C213" s="2"/>
      <c r="D213" s="22"/>
      <c r="E213" s="22"/>
      <c r="F213" s="22"/>
      <c r="G213" s="2"/>
      <c r="H213" s="3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1"/>
      <c r="Y213" s="1"/>
      <c r="Z213" s="1"/>
    </row>
    <row r="214" spans="1:26" ht="15" customHeight="1" x14ac:dyDescent="0.2">
      <c r="A214" s="1"/>
      <c r="B214" s="14"/>
      <c r="C214" s="2"/>
      <c r="D214" s="22"/>
      <c r="E214" s="22"/>
      <c r="F214" s="22"/>
      <c r="G214" s="2"/>
      <c r="H214" s="3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1"/>
      <c r="Y214" s="1"/>
      <c r="Z214" s="1"/>
    </row>
    <row r="215" spans="1:26" ht="15" customHeight="1" x14ac:dyDescent="0.2">
      <c r="A215" s="1"/>
      <c r="B215" s="14"/>
      <c r="C215" s="2"/>
      <c r="D215" s="22"/>
      <c r="E215" s="22"/>
      <c r="F215" s="22"/>
      <c r="G215" s="2"/>
      <c r="H215" s="3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1"/>
      <c r="Y215" s="1"/>
      <c r="Z215" s="1"/>
    </row>
    <row r="216" spans="1:26" ht="15" customHeight="1" x14ac:dyDescent="0.2">
      <c r="A216" s="1"/>
      <c r="B216" s="14"/>
      <c r="C216" s="2"/>
      <c r="D216" s="22"/>
      <c r="E216" s="22"/>
      <c r="F216" s="22"/>
      <c r="G216" s="2"/>
      <c r="H216" s="3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1"/>
      <c r="Y216" s="1"/>
      <c r="Z216" s="1"/>
    </row>
    <row r="217" spans="1:26" ht="15" customHeight="1" x14ac:dyDescent="0.2">
      <c r="A217" s="1"/>
      <c r="B217" s="14"/>
      <c r="C217" s="2"/>
      <c r="D217" s="22"/>
      <c r="E217" s="22"/>
      <c r="F217" s="22"/>
      <c r="G217" s="2"/>
      <c r="H217" s="3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1"/>
      <c r="Y217" s="1"/>
      <c r="Z217" s="1"/>
    </row>
    <row r="218" spans="1:26" ht="15" customHeight="1" x14ac:dyDescent="0.2">
      <c r="A218" s="1"/>
      <c r="B218" s="14"/>
      <c r="C218" s="2"/>
      <c r="D218" s="22"/>
      <c r="E218" s="22"/>
      <c r="F218" s="22"/>
      <c r="G218" s="2"/>
      <c r="H218" s="3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1"/>
      <c r="Y218" s="1"/>
      <c r="Z218" s="1"/>
    </row>
    <row r="219" spans="1:26" ht="15" customHeight="1" x14ac:dyDescent="0.2">
      <c r="A219" s="1"/>
      <c r="B219" s="14"/>
      <c r="C219" s="2"/>
      <c r="D219" s="22"/>
      <c r="E219" s="22"/>
      <c r="F219" s="22"/>
      <c r="G219" s="2"/>
      <c r="H219" s="3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1"/>
      <c r="Y219" s="1"/>
      <c r="Z219" s="1"/>
    </row>
    <row r="220" spans="1:26" ht="15" customHeight="1" x14ac:dyDescent="0.2">
      <c r="A220" s="1"/>
      <c r="B220" s="14"/>
      <c r="C220" s="2"/>
      <c r="D220" s="22"/>
      <c r="E220" s="22"/>
      <c r="F220" s="22"/>
      <c r="G220" s="2"/>
      <c r="H220" s="3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1"/>
      <c r="Y220" s="1"/>
      <c r="Z220" s="1"/>
    </row>
    <row r="221" spans="1:26" ht="15" customHeight="1" x14ac:dyDescent="0.2">
      <c r="A221" s="1"/>
      <c r="B221" s="14"/>
      <c r="C221" s="2"/>
      <c r="D221" s="22"/>
      <c r="E221" s="22"/>
      <c r="F221" s="22"/>
      <c r="G221" s="2"/>
      <c r="H221" s="3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1"/>
      <c r="Y221" s="1"/>
      <c r="Z221" s="1"/>
    </row>
    <row r="222" spans="1:26" ht="15" customHeight="1" x14ac:dyDescent="0.2">
      <c r="A222" s="1"/>
      <c r="B222" s="14"/>
      <c r="C222" s="2"/>
      <c r="D222" s="22"/>
      <c r="E222" s="22"/>
      <c r="F222" s="22"/>
      <c r="G222" s="2"/>
      <c r="H222" s="3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1"/>
      <c r="Y222" s="1"/>
      <c r="Z222" s="1"/>
    </row>
    <row r="223" spans="1:26" ht="15" customHeight="1" x14ac:dyDescent="0.2">
      <c r="A223" s="1"/>
      <c r="B223" s="14"/>
      <c r="C223" s="2"/>
      <c r="D223" s="22"/>
      <c r="E223" s="22"/>
      <c r="F223" s="22"/>
      <c r="G223" s="2"/>
      <c r="H223" s="3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1"/>
      <c r="Y223" s="1"/>
      <c r="Z223" s="1"/>
    </row>
    <row r="224" spans="1:26" ht="15" customHeight="1" x14ac:dyDescent="0.2">
      <c r="A224" s="1"/>
      <c r="B224" s="14"/>
      <c r="C224" s="2"/>
      <c r="D224" s="22"/>
      <c r="E224" s="22"/>
      <c r="F224" s="22"/>
      <c r="G224" s="2"/>
      <c r="H224" s="3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1"/>
      <c r="Y224" s="1"/>
      <c r="Z224" s="1"/>
    </row>
    <row r="225" spans="1:26" ht="15" customHeight="1" x14ac:dyDescent="0.2">
      <c r="A225" s="1"/>
      <c r="B225" s="14"/>
      <c r="C225" s="2"/>
      <c r="D225" s="22"/>
      <c r="E225" s="22"/>
      <c r="F225" s="22"/>
      <c r="G225" s="2"/>
      <c r="H225" s="3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1"/>
      <c r="Y225" s="1"/>
      <c r="Z225" s="1"/>
    </row>
    <row r="226" spans="1:26" ht="15" customHeight="1" x14ac:dyDescent="0.2">
      <c r="A226" s="1"/>
      <c r="B226" s="14"/>
      <c r="C226" s="2"/>
      <c r="D226" s="22"/>
      <c r="E226" s="22"/>
      <c r="F226" s="22"/>
      <c r="G226" s="2"/>
      <c r="H226" s="3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1"/>
      <c r="Y226" s="1"/>
      <c r="Z226" s="1"/>
    </row>
    <row r="227" spans="1:26" ht="15" customHeight="1" x14ac:dyDescent="0.2">
      <c r="A227" s="1"/>
      <c r="B227" s="14"/>
      <c r="C227" s="2"/>
      <c r="D227" s="22"/>
      <c r="E227" s="22"/>
      <c r="F227" s="22"/>
      <c r="G227" s="2"/>
      <c r="H227" s="3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1"/>
      <c r="Y227" s="1"/>
      <c r="Z227" s="1"/>
    </row>
    <row r="228" spans="1:26" ht="15" customHeight="1" x14ac:dyDescent="0.2">
      <c r="A228" s="1"/>
      <c r="B228" s="14"/>
      <c r="C228" s="2"/>
      <c r="D228" s="22"/>
      <c r="E228" s="22"/>
      <c r="F228" s="22"/>
      <c r="G228" s="2"/>
      <c r="H228" s="3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1"/>
      <c r="Y228" s="1"/>
      <c r="Z228" s="1"/>
    </row>
    <row r="229" spans="1:26" ht="15" customHeight="1" x14ac:dyDescent="0.2">
      <c r="A229" s="1"/>
      <c r="B229" s="14"/>
      <c r="C229" s="2"/>
      <c r="D229" s="22"/>
      <c r="E229" s="22"/>
      <c r="F229" s="22"/>
      <c r="G229" s="2"/>
      <c r="H229" s="3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1"/>
      <c r="Y229" s="1"/>
      <c r="Z229" s="1"/>
    </row>
    <row r="230" spans="1:26" ht="15" customHeight="1" x14ac:dyDescent="0.2">
      <c r="A230" s="1"/>
      <c r="B230" s="14"/>
      <c r="C230" s="2"/>
      <c r="D230" s="22"/>
      <c r="E230" s="22"/>
      <c r="F230" s="22"/>
      <c r="G230" s="2"/>
      <c r="H230" s="3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1"/>
      <c r="Y230" s="1"/>
      <c r="Z230" s="1"/>
    </row>
    <row r="231" spans="1:26" ht="15" customHeight="1" x14ac:dyDescent="0.2">
      <c r="A231" s="1"/>
      <c r="B231" s="14"/>
      <c r="C231" s="2"/>
      <c r="D231" s="22"/>
      <c r="E231" s="22"/>
      <c r="F231" s="22"/>
      <c r="G231" s="2"/>
      <c r="H231" s="3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1"/>
      <c r="Y231" s="1"/>
      <c r="Z231" s="1"/>
    </row>
    <row r="232" spans="1:26" ht="15" customHeight="1" x14ac:dyDescent="0.2">
      <c r="A232" s="1"/>
      <c r="B232" s="14"/>
      <c r="C232" s="2"/>
      <c r="D232" s="22"/>
      <c r="E232" s="22"/>
      <c r="F232" s="22"/>
      <c r="G232" s="2"/>
      <c r="H232" s="3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1"/>
      <c r="Y232" s="1"/>
      <c r="Z232" s="1"/>
    </row>
    <row r="233" spans="1:26" ht="15" customHeight="1" x14ac:dyDescent="0.2">
      <c r="A233" s="1"/>
      <c r="B233" s="14"/>
      <c r="C233" s="2"/>
      <c r="D233" s="22"/>
      <c r="E233" s="22"/>
      <c r="F233" s="22"/>
      <c r="G233" s="2"/>
      <c r="H233" s="3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1"/>
      <c r="Y233" s="1"/>
      <c r="Z233" s="1"/>
    </row>
    <row r="234" spans="1:26" ht="15" customHeight="1" x14ac:dyDescent="0.2">
      <c r="A234" s="1"/>
      <c r="B234" s="14"/>
      <c r="C234" s="2"/>
      <c r="D234" s="22"/>
      <c r="E234" s="22"/>
      <c r="F234" s="22"/>
      <c r="G234" s="2"/>
      <c r="H234" s="3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1"/>
      <c r="Y234" s="1"/>
      <c r="Z234" s="1"/>
    </row>
    <row r="235" spans="1:26" ht="15" customHeight="1" x14ac:dyDescent="0.2">
      <c r="A235" s="1"/>
      <c r="B235" s="14"/>
      <c r="C235" s="2"/>
      <c r="D235" s="22"/>
      <c r="E235" s="22"/>
      <c r="F235" s="22"/>
      <c r="G235" s="2"/>
      <c r="H235" s="3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1"/>
      <c r="Y235" s="1"/>
      <c r="Z235" s="1"/>
    </row>
    <row r="236" spans="1:26" ht="15" customHeight="1" x14ac:dyDescent="0.2">
      <c r="A236" s="1"/>
      <c r="B236" s="14"/>
      <c r="C236" s="2"/>
      <c r="D236" s="22"/>
      <c r="E236" s="22"/>
      <c r="F236" s="22"/>
      <c r="G236" s="2"/>
      <c r="H236" s="3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1"/>
      <c r="Y236" s="1"/>
      <c r="Z236" s="1"/>
    </row>
    <row r="237" spans="1:26" ht="15" customHeight="1" x14ac:dyDescent="0.2">
      <c r="A237" s="1"/>
      <c r="B237" s="1"/>
      <c r="C237" s="1"/>
      <c r="D237" s="1"/>
      <c r="E237" s="1"/>
      <c r="F237" s="1"/>
      <c r="G237" s="1"/>
      <c r="H237" s="1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5">
    <mergeCell ref="A2:G2"/>
    <mergeCell ref="I25:I27"/>
    <mergeCell ref="A5:G5"/>
    <mergeCell ref="A3:G3"/>
    <mergeCell ref="A4:G4"/>
  </mergeCells>
  <printOptions horizontalCentered="1" verticalCentered="1"/>
  <pageMargins left="0" right="0" top="0.35433070866141736" bottom="0.55118110236220474" header="0" footer="0"/>
  <pageSetup scale="63" orientation="landscape" r:id="rId1"/>
  <headerFooter>
    <oddHeader>&amp;L&amp;G</oddHeader>
    <oddFooter>&amp;C&amp;G&amp;R&amp;G</oddFooter>
  </headerFooter>
  <colBreaks count="1" manualBreakCount="1">
    <brk id="7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39"/>
  <sheetViews>
    <sheetView showGridLines="0" showWhiteSpace="0" view="pageLayout" topLeftCell="B1" zoomScale="106" zoomScaleNormal="80" zoomScalePageLayoutView="106" workbookViewId="0">
      <selection activeCell="A5" sqref="A5:G5"/>
    </sheetView>
  </sheetViews>
  <sheetFormatPr baseColWidth="10" defaultColWidth="14.42578125" defaultRowHeight="15" customHeight="1" x14ac:dyDescent="0.2"/>
  <cols>
    <col min="1" max="1" width="11.140625" style="15" hidden="1" customWidth="1"/>
    <col min="2" max="2" width="15.140625" style="15" customWidth="1"/>
    <col min="3" max="3" width="50" style="15" customWidth="1"/>
    <col min="4" max="4" width="22.140625" style="15" customWidth="1"/>
    <col min="5" max="5" width="11" style="15" customWidth="1"/>
    <col min="6" max="6" width="35.7109375" style="61" customWidth="1"/>
    <col min="7" max="7" width="20.5703125" style="15" bestFit="1" customWidth="1"/>
    <col min="8" max="8" width="37.5703125" style="15" customWidth="1"/>
    <col min="9" max="9" width="23.5703125" style="15" customWidth="1"/>
    <col min="10" max="10" width="21.5703125" style="15" customWidth="1"/>
    <col min="11" max="22" width="10.7109375" style="15" customWidth="1"/>
    <col min="23" max="16384" width="14.42578125" style="15"/>
  </cols>
  <sheetData>
    <row r="1" spans="1:26" ht="12" customHeight="1" x14ac:dyDescent="0.2">
      <c r="A1" s="214"/>
      <c r="B1" s="218"/>
      <c r="C1" s="209"/>
      <c r="D1" s="209"/>
      <c r="E1" s="209"/>
      <c r="F1" s="210"/>
      <c r="G1" s="22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">
      <c r="A2" s="201" t="s">
        <v>111</v>
      </c>
      <c r="B2" s="201"/>
      <c r="C2" s="201"/>
      <c r="D2" s="201"/>
      <c r="E2" s="201"/>
      <c r="F2" s="201"/>
      <c r="G2" s="201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2"/>
      <c r="X2" s="2"/>
      <c r="Y2" s="2"/>
      <c r="Z2" s="2"/>
    </row>
    <row r="3" spans="1:26" ht="15.75" customHeight="1" x14ac:dyDescent="0.2">
      <c r="A3" s="201" t="s">
        <v>29</v>
      </c>
      <c r="B3" s="202"/>
      <c r="C3" s="202"/>
      <c r="D3" s="202"/>
      <c r="E3" s="202"/>
      <c r="F3" s="202"/>
      <c r="G3" s="202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2"/>
      <c r="X3" s="2"/>
      <c r="Y3" s="2"/>
      <c r="Z3" s="2"/>
    </row>
    <row r="4" spans="1:26" ht="17.25" customHeight="1" x14ac:dyDescent="0.2">
      <c r="A4" s="201" t="s">
        <v>89</v>
      </c>
      <c r="B4" s="202"/>
      <c r="C4" s="202"/>
      <c r="D4" s="202"/>
      <c r="E4" s="202"/>
      <c r="F4" s="202"/>
      <c r="G4" s="202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2"/>
      <c r="X4" s="2"/>
      <c r="Y4" s="2"/>
      <c r="Z4" s="2"/>
    </row>
    <row r="5" spans="1:26" ht="15.75" x14ac:dyDescent="0.2">
      <c r="A5" s="201" t="s">
        <v>1227</v>
      </c>
      <c r="B5" s="201"/>
      <c r="C5" s="201"/>
      <c r="D5" s="201"/>
      <c r="E5" s="201"/>
      <c r="F5" s="201"/>
      <c r="G5" s="201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2"/>
      <c r="X5" s="2"/>
      <c r="Y5" s="2"/>
      <c r="Z5" s="2"/>
    </row>
    <row r="6" spans="1:26" ht="15" customHeight="1" x14ac:dyDescent="0.2">
      <c r="A6" s="206"/>
      <c r="B6" s="207"/>
      <c r="C6" s="206"/>
      <c r="D6" s="206"/>
      <c r="E6" s="206"/>
      <c r="F6" s="208"/>
      <c r="G6" s="226"/>
      <c r="H6" s="4"/>
      <c r="I6" s="4"/>
      <c r="J6" s="4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2"/>
      <c r="X6" s="2"/>
      <c r="Y6" s="2"/>
      <c r="Z6" s="2"/>
    </row>
    <row r="7" spans="1:26" ht="15" customHeight="1" x14ac:dyDescent="0.2">
      <c r="A7" s="209"/>
      <c r="B7" s="205"/>
      <c r="C7" s="205"/>
      <c r="D7" s="206" t="s">
        <v>2</v>
      </c>
      <c r="E7" s="206"/>
      <c r="F7" s="206" t="s">
        <v>2</v>
      </c>
      <c r="G7" s="224"/>
      <c r="H7" s="2"/>
      <c r="I7" s="4"/>
      <c r="J7" s="4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">
      <c r="A8" s="209"/>
      <c r="B8" s="205"/>
      <c r="C8" s="205" t="s">
        <v>3</v>
      </c>
      <c r="D8" s="207">
        <v>2023</v>
      </c>
      <c r="E8" s="207"/>
      <c r="F8" s="207">
        <v>2022</v>
      </c>
      <c r="G8" s="255"/>
      <c r="H8" s="2"/>
      <c r="I8" s="6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2">
      <c r="A9" s="209"/>
      <c r="B9" s="205" t="s">
        <v>90</v>
      </c>
      <c r="C9" s="205" t="s">
        <v>91</v>
      </c>
      <c r="D9" s="205"/>
      <c r="E9" s="205"/>
      <c r="F9" s="210"/>
      <c r="G9" s="224"/>
      <c r="H9" s="4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209"/>
      <c r="B10" s="205"/>
      <c r="C10" s="205"/>
      <c r="D10" s="128"/>
      <c r="E10" s="128"/>
      <c r="F10" s="109"/>
      <c r="G10" s="224"/>
      <c r="H10" s="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x14ac:dyDescent="0.2">
      <c r="A11" s="209"/>
      <c r="B11" s="205"/>
      <c r="C11" s="205" t="s">
        <v>92</v>
      </c>
      <c r="D11" s="128">
        <v>2711236939.3099999</v>
      </c>
      <c r="E11" s="256"/>
      <c r="F11" s="128">
        <v>3199676604.9899998</v>
      </c>
      <c r="G11" s="45"/>
      <c r="H11" s="12"/>
      <c r="I11" s="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x14ac:dyDescent="0.2">
      <c r="A12" s="209"/>
      <c r="B12" s="209"/>
      <c r="C12" s="209"/>
      <c r="D12" s="110"/>
      <c r="E12" s="110"/>
      <c r="F12" s="109"/>
      <c r="G12" s="45"/>
      <c r="H12" s="12"/>
      <c r="I12" s="8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x14ac:dyDescent="0.25">
      <c r="A13" s="209"/>
      <c r="B13" s="257">
        <v>41</v>
      </c>
      <c r="C13" s="220" t="s">
        <v>93</v>
      </c>
      <c r="D13" s="258">
        <v>0</v>
      </c>
      <c r="E13" s="110"/>
      <c r="F13" s="128"/>
      <c r="G13" s="226"/>
      <c r="H13" s="12"/>
      <c r="I13" s="8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x14ac:dyDescent="0.2">
      <c r="A14" s="209"/>
      <c r="B14" s="214">
        <v>4110</v>
      </c>
      <c r="C14" s="209" t="s">
        <v>112</v>
      </c>
      <c r="D14" s="110">
        <v>0</v>
      </c>
      <c r="E14" s="110"/>
      <c r="F14" s="110">
        <v>0</v>
      </c>
      <c r="G14" s="226"/>
      <c r="H14" s="12"/>
      <c r="I14" s="8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x14ac:dyDescent="0.2">
      <c r="A15" s="209"/>
      <c r="B15" s="209"/>
      <c r="C15" s="209"/>
      <c r="D15" s="110"/>
      <c r="E15" s="110"/>
      <c r="F15" s="110"/>
      <c r="G15" s="226"/>
      <c r="H15" s="12"/>
      <c r="I15" s="8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x14ac:dyDescent="0.2">
      <c r="A16" s="209"/>
      <c r="B16" s="218">
        <v>42</v>
      </c>
      <c r="C16" s="205" t="s">
        <v>94</v>
      </c>
      <c r="D16" s="128">
        <v>161519972.45999998</v>
      </c>
      <c r="E16" s="128"/>
      <c r="F16" s="128">
        <v>988265260.95000005</v>
      </c>
      <c r="G16" s="226"/>
      <c r="H16" s="8"/>
      <c r="I16" s="8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">
      <c r="A17" s="209"/>
      <c r="B17" s="214">
        <v>4204</v>
      </c>
      <c r="C17" s="209" t="s">
        <v>113</v>
      </c>
      <c r="D17" s="110">
        <v>118186222.45999999</v>
      </c>
      <c r="E17" s="110"/>
      <c r="F17" s="110">
        <v>935997961</v>
      </c>
      <c r="G17" s="224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">
      <c r="A18" s="209"/>
      <c r="B18" s="214">
        <v>4210</v>
      </c>
      <c r="C18" s="209" t="s">
        <v>114</v>
      </c>
      <c r="D18" s="110">
        <v>43333750</v>
      </c>
      <c r="E18" s="110"/>
      <c r="F18" s="110">
        <v>54038649.950000003</v>
      </c>
      <c r="G18" s="224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">
      <c r="A19" s="209"/>
      <c r="B19" s="214">
        <v>4295</v>
      </c>
      <c r="C19" s="209" t="s">
        <v>115</v>
      </c>
      <c r="D19" s="110">
        <v>0</v>
      </c>
      <c r="E19" s="110"/>
      <c r="F19" s="110">
        <v>-1771350</v>
      </c>
      <c r="G19" s="224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x14ac:dyDescent="0.2">
      <c r="A20" s="209"/>
      <c r="B20" s="218"/>
      <c r="C20" s="205"/>
      <c r="D20" s="128"/>
      <c r="E20" s="128"/>
      <c r="F20" s="212"/>
      <c r="G20" s="224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x14ac:dyDescent="0.2">
      <c r="A21" s="209"/>
      <c r="B21" s="218">
        <v>43</v>
      </c>
      <c r="C21" s="205" t="s">
        <v>116</v>
      </c>
      <c r="D21" s="128">
        <v>0</v>
      </c>
      <c r="E21" s="128"/>
      <c r="F21" s="128"/>
      <c r="G21" s="22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x14ac:dyDescent="0.2">
      <c r="A22" s="209"/>
      <c r="B22" s="214">
        <v>4311</v>
      </c>
      <c r="C22" s="209" t="s">
        <v>117</v>
      </c>
      <c r="D22" s="110">
        <v>0</v>
      </c>
      <c r="E22" s="128"/>
      <c r="F22" s="128">
        <v>0</v>
      </c>
      <c r="G22" s="224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">
      <c r="A23" s="209"/>
      <c r="B23" s="214">
        <v>4390</v>
      </c>
      <c r="C23" s="209" t="s">
        <v>118</v>
      </c>
      <c r="D23" s="110">
        <v>0</v>
      </c>
      <c r="E23" s="110"/>
      <c r="F23" s="110">
        <v>0</v>
      </c>
      <c r="G23" s="224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">
      <c r="A24" s="209"/>
      <c r="B24" s="214"/>
      <c r="C24" s="209"/>
      <c r="D24" s="110"/>
      <c r="E24" s="110"/>
      <c r="F24" s="247"/>
      <c r="G24" s="224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x14ac:dyDescent="0.2">
      <c r="A25" s="209"/>
      <c r="B25" s="218">
        <v>44</v>
      </c>
      <c r="C25" s="205" t="s">
        <v>96</v>
      </c>
      <c r="D25" s="128">
        <v>2521400</v>
      </c>
      <c r="E25" s="110"/>
      <c r="F25" s="128"/>
      <c r="G25" s="224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">
      <c r="A26" s="209"/>
      <c r="B26" s="214">
        <v>4428</v>
      </c>
      <c r="C26" s="209" t="s">
        <v>119</v>
      </c>
      <c r="D26" s="110">
        <v>2521400</v>
      </c>
      <c r="E26" s="110"/>
      <c r="F26" s="110">
        <v>0</v>
      </c>
      <c r="G26" s="22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">
      <c r="A27" s="209"/>
      <c r="B27" s="214"/>
      <c r="C27" s="209"/>
      <c r="D27" s="110"/>
      <c r="E27" s="110"/>
      <c r="F27" s="247"/>
      <c r="G27" s="22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x14ac:dyDescent="0.2">
      <c r="A28" s="214"/>
      <c r="B28" s="218">
        <v>47</v>
      </c>
      <c r="C28" s="219" t="s">
        <v>120</v>
      </c>
      <c r="D28" s="128">
        <v>2547195566.8499999</v>
      </c>
      <c r="E28" s="128"/>
      <c r="F28" s="128">
        <v>2211411344.04</v>
      </c>
      <c r="G28" s="224"/>
      <c r="H28" s="195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x14ac:dyDescent="0.2">
      <c r="A29" s="218"/>
      <c r="B29" s="214">
        <v>4705</v>
      </c>
      <c r="C29" s="209" t="s">
        <v>121</v>
      </c>
      <c r="D29" s="110">
        <v>2496555836.8499999</v>
      </c>
      <c r="E29" s="110"/>
      <c r="F29" s="110">
        <v>2165111960.04</v>
      </c>
      <c r="G29" s="224"/>
      <c r="H29" s="196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2">
      <c r="A30" s="214"/>
      <c r="B30" s="214">
        <v>4722</v>
      </c>
      <c r="C30" s="209" t="s">
        <v>122</v>
      </c>
      <c r="D30" s="110">
        <v>50639730</v>
      </c>
      <c r="E30" s="110"/>
      <c r="F30" s="110">
        <v>46299384</v>
      </c>
      <c r="G30" s="224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">
      <c r="A31" s="214"/>
      <c r="B31" s="214"/>
      <c r="C31" s="209"/>
      <c r="D31" s="110"/>
      <c r="E31" s="110"/>
      <c r="F31" s="109"/>
      <c r="G31" s="224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x14ac:dyDescent="0.2">
      <c r="A32" s="218"/>
      <c r="B32" s="214"/>
      <c r="C32" s="209"/>
      <c r="D32" s="110"/>
      <c r="E32" s="110"/>
      <c r="F32" s="110"/>
      <c r="G32" s="22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x14ac:dyDescent="0.2">
      <c r="A33" s="214"/>
      <c r="B33" s="218"/>
      <c r="C33" s="206" t="s">
        <v>98</v>
      </c>
      <c r="D33" s="128">
        <v>58144655.239999995</v>
      </c>
      <c r="E33" s="128"/>
      <c r="F33" s="128">
        <v>24549534.550000004</v>
      </c>
      <c r="G33" s="224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">
      <c r="A34" s="214"/>
      <c r="B34" s="214"/>
      <c r="C34" s="209"/>
      <c r="D34" s="110"/>
      <c r="E34" s="110"/>
      <c r="F34" s="109"/>
      <c r="G34" s="224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x14ac:dyDescent="0.2">
      <c r="A35" s="218"/>
      <c r="B35" s="218">
        <v>62</v>
      </c>
      <c r="C35" s="205" t="s">
        <v>123</v>
      </c>
      <c r="D35" s="128">
        <v>58144655.239999995</v>
      </c>
      <c r="E35" s="128"/>
      <c r="F35" s="128">
        <v>55227364.230000004</v>
      </c>
      <c r="G35" s="224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x14ac:dyDescent="0.2">
      <c r="A36" s="218"/>
      <c r="B36" s="214">
        <v>6205</v>
      </c>
      <c r="C36" s="209" t="s">
        <v>46</v>
      </c>
      <c r="D36" s="110">
        <v>4903876.58</v>
      </c>
      <c r="E36" s="110"/>
      <c r="F36" s="110">
        <v>30731837.02</v>
      </c>
      <c r="G36" s="224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x14ac:dyDescent="0.2">
      <c r="A37" s="214"/>
      <c r="B37" s="214">
        <v>6210</v>
      </c>
      <c r="C37" s="239" t="s">
        <v>114</v>
      </c>
      <c r="D37" s="110">
        <v>53240778.659999996</v>
      </c>
      <c r="E37" s="110"/>
      <c r="F37" s="110">
        <v>24495527.210000001</v>
      </c>
      <c r="G37" s="224"/>
      <c r="H37" s="8"/>
      <c r="I37" s="8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x14ac:dyDescent="0.2">
      <c r="A38" s="214"/>
      <c r="B38" s="214"/>
      <c r="C38" s="239"/>
      <c r="D38" s="110"/>
      <c r="E38" s="110"/>
      <c r="F38" s="110"/>
      <c r="G38" s="224"/>
      <c r="H38" s="8"/>
      <c r="I38" s="8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x14ac:dyDescent="0.2">
      <c r="A39" s="214"/>
      <c r="B39" s="218">
        <v>7</v>
      </c>
      <c r="C39" s="205" t="s">
        <v>124</v>
      </c>
      <c r="D39" s="128">
        <v>0</v>
      </c>
      <c r="E39" s="128"/>
      <c r="F39" s="128"/>
      <c r="G39" s="45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x14ac:dyDescent="0.2">
      <c r="A40" s="214"/>
      <c r="B40" s="214">
        <v>7116</v>
      </c>
      <c r="C40" s="209" t="s">
        <v>100</v>
      </c>
      <c r="D40" s="110">
        <v>0</v>
      </c>
      <c r="E40" s="110"/>
      <c r="F40" s="110">
        <v>-30677829.68</v>
      </c>
      <c r="G40" s="45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x14ac:dyDescent="0.2">
      <c r="A41" s="214"/>
      <c r="B41" s="214"/>
      <c r="C41" s="209"/>
      <c r="D41" s="110"/>
      <c r="E41" s="110"/>
      <c r="F41" s="109"/>
      <c r="G41" s="45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customHeight="1" x14ac:dyDescent="0.2">
      <c r="A42" s="214"/>
      <c r="B42" s="214"/>
      <c r="C42" s="206" t="s">
        <v>125</v>
      </c>
      <c r="D42" s="128">
        <v>2831462013.1700001</v>
      </c>
      <c r="E42" s="128"/>
      <c r="F42" s="128">
        <v>2684877066.7199998</v>
      </c>
      <c r="G42" s="22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customHeight="1" x14ac:dyDescent="0.2">
      <c r="A43" s="214"/>
      <c r="B43" s="214"/>
      <c r="C43" s="209"/>
      <c r="D43" s="110"/>
      <c r="E43" s="110"/>
      <c r="F43" s="109"/>
      <c r="G43" s="224"/>
      <c r="H43" s="8"/>
      <c r="I43" s="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 x14ac:dyDescent="0.2">
      <c r="A44" s="214"/>
      <c r="B44" s="218">
        <v>51</v>
      </c>
      <c r="C44" s="219" t="s">
        <v>126</v>
      </c>
      <c r="D44" s="128">
        <v>2676566162.6900001</v>
      </c>
      <c r="E44" s="128"/>
      <c r="F44" s="128">
        <v>2516269693.8299999</v>
      </c>
      <c r="G44" s="226"/>
      <c r="H44" s="8"/>
      <c r="I44" s="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 x14ac:dyDescent="0.2">
      <c r="A45" s="218"/>
      <c r="B45" s="214">
        <v>5101</v>
      </c>
      <c r="C45" s="209" t="s">
        <v>127</v>
      </c>
      <c r="D45" s="110">
        <v>1152844686</v>
      </c>
      <c r="E45" s="110"/>
      <c r="F45" s="110">
        <v>1130313807</v>
      </c>
      <c r="G45" s="226"/>
      <c r="H45" s="8"/>
      <c r="I45" s="8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customHeight="1" x14ac:dyDescent="0.2">
      <c r="A46" s="218"/>
      <c r="B46" s="214">
        <v>5102</v>
      </c>
      <c r="C46" s="209" t="s">
        <v>128</v>
      </c>
      <c r="D46" s="110">
        <v>0</v>
      </c>
      <c r="E46" s="110"/>
      <c r="F46" s="110">
        <v>3719458</v>
      </c>
      <c r="G46" s="226"/>
      <c r="H46" s="8"/>
      <c r="I46" s="8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 x14ac:dyDescent="0.2">
      <c r="A47" s="214"/>
      <c r="B47" s="214">
        <v>5103</v>
      </c>
      <c r="C47" s="209" t="s">
        <v>129</v>
      </c>
      <c r="D47" s="110">
        <v>313301586</v>
      </c>
      <c r="E47" s="110"/>
      <c r="F47" s="110">
        <v>242590600</v>
      </c>
      <c r="G47" s="218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customHeight="1" x14ac:dyDescent="0.2">
      <c r="A48" s="214"/>
      <c r="B48" s="214">
        <v>5104</v>
      </c>
      <c r="C48" s="209" t="s">
        <v>130</v>
      </c>
      <c r="D48" s="110">
        <v>64818400</v>
      </c>
      <c r="E48" s="110"/>
      <c r="F48" s="110">
        <v>45561100</v>
      </c>
      <c r="G48" s="22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customHeight="1" x14ac:dyDescent="0.2">
      <c r="A49" s="214"/>
      <c r="B49" s="214">
        <v>5107</v>
      </c>
      <c r="C49" s="209" t="s">
        <v>131</v>
      </c>
      <c r="D49" s="110">
        <v>599861086</v>
      </c>
      <c r="E49" s="110"/>
      <c r="F49" s="110">
        <v>543998686</v>
      </c>
      <c r="G49" s="224"/>
      <c r="H49" s="4"/>
      <c r="I49" s="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customHeight="1" x14ac:dyDescent="0.2">
      <c r="A50" s="214"/>
      <c r="B50" s="214">
        <v>5108</v>
      </c>
      <c r="C50" s="209" t="s">
        <v>1183</v>
      </c>
      <c r="D50" s="110">
        <v>12513722</v>
      </c>
      <c r="E50" s="110"/>
      <c r="F50" s="110">
        <v>13763023</v>
      </c>
      <c r="G50" s="224"/>
      <c r="H50" s="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customHeight="1" x14ac:dyDescent="0.2">
      <c r="A51" s="214"/>
      <c r="B51" s="214">
        <v>5111</v>
      </c>
      <c r="C51" s="209" t="s">
        <v>132</v>
      </c>
      <c r="D51" s="110">
        <v>505987815.69</v>
      </c>
      <c r="E51" s="110"/>
      <c r="F51" s="110">
        <v>512477558.82999998</v>
      </c>
      <c r="G51" s="224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 customHeight="1" x14ac:dyDescent="0.2">
      <c r="A52" s="214"/>
      <c r="B52" s="214">
        <v>5120</v>
      </c>
      <c r="C52" s="209" t="s">
        <v>1206</v>
      </c>
      <c r="D52" s="110">
        <v>27238867</v>
      </c>
      <c r="E52" s="110"/>
      <c r="F52" s="110">
        <v>23845461</v>
      </c>
      <c r="G52" s="224"/>
      <c r="H52" s="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 customHeight="1" x14ac:dyDescent="0.2">
      <c r="A53" s="214"/>
      <c r="B53" s="214"/>
      <c r="C53" s="209"/>
      <c r="D53" s="110"/>
      <c r="E53" s="110"/>
      <c r="F53" s="110"/>
      <c r="G53" s="224"/>
      <c r="H53" s="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customHeight="1" x14ac:dyDescent="0.2">
      <c r="A54" s="214"/>
      <c r="B54" s="214"/>
      <c r="C54" s="209"/>
      <c r="D54" s="110"/>
      <c r="E54" s="110"/>
      <c r="F54" s="110"/>
      <c r="G54" s="224"/>
      <c r="H54" s="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customHeight="1" x14ac:dyDescent="0.2">
      <c r="A55" s="214"/>
      <c r="B55" s="214"/>
      <c r="C55" s="209"/>
      <c r="D55" s="110"/>
      <c r="E55" s="110"/>
      <c r="F55" s="110"/>
      <c r="G55" s="224"/>
      <c r="H55" s="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customHeight="1" x14ac:dyDescent="0.2">
      <c r="A56" s="214"/>
      <c r="B56" s="214"/>
      <c r="C56" s="209"/>
      <c r="D56" s="110"/>
      <c r="E56" s="110"/>
      <c r="F56" s="110"/>
      <c r="G56" s="224"/>
      <c r="H56" s="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 x14ac:dyDescent="0.2">
      <c r="A57" s="214"/>
      <c r="B57" s="214"/>
      <c r="C57" s="209"/>
      <c r="D57" s="110"/>
      <c r="E57" s="110"/>
      <c r="F57" s="110"/>
      <c r="G57" s="224"/>
      <c r="H57" s="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customHeight="1" x14ac:dyDescent="0.2">
      <c r="A58" s="214"/>
      <c r="B58" s="214"/>
      <c r="C58" s="209"/>
      <c r="D58" s="110"/>
      <c r="E58" s="110"/>
      <c r="F58" s="110"/>
      <c r="G58" s="224"/>
      <c r="H58" s="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customHeight="1" x14ac:dyDescent="0.2">
      <c r="A59" s="214"/>
      <c r="B59" s="214"/>
      <c r="C59" s="209"/>
      <c r="D59" s="110"/>
      <c r="E59" s="110"/>
      <c r="F59" s="110"/>
      <c r="G59" s="224"/>
      <c r="H59" s="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14"/>
      <c r="B60" s="214"/>
      <c r="C60" s="209"/>
      <c r="D60" s="110"/>
      <c r="E60" s="110"/>
      <c r="F60" s="109"/>
      <c r="G60" s="224"/>
      <c r="H60" s="46"/>
      <c r="I60" s="8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customHeight="1" x14ac:dyDescent="0.25">
      <c r="A61" s="214"/>
      <c r="B61" s="218">
        <v>53</v>
      </c>
      <c r="C61" s="205" t="s">
        <v>103</v>
      </c>
      <c r="D61" s="258">
        <v>151582292.48000002</v>
      </c>
      <c r="E61" s="258"/>
      <c r="F61" s="128">
        <v>170120472.88999999</v>
      </c>
      <c r="G61" s="226"/>
      <c r="H61" s="46"/>
      <c r="I61" s="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 customHeight="1" x14ac:dyDescent="0.25">
      <c r="A62" s="214"/>
      <c r="B62" s="214">
        <v>5347</v>
      </c>
      <c r="C62" s="209" t="s">
        <v>133</v>
      </c>
      <c r="D62" s="258">
        <v>0</v>
      </c>
      <c r="E62" s="258"/>
      <c r="F62" s="110">
        <v>0</v>
      </c>
      <c r="G62" s="226"/>
      <c r="H62" s="46"/>
      <c r="I62" s="8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customHeight="1" x14ac:dyDescent="0.2">
      <c r="A63" s="214"/>
      <c r="B63" s="214">
        <v>5360</v>
      </c>
      <c r="C63" s="209" t="s">
        <v>134</v>
      </c>
      <c r="D63" s="110">
        <v>106840392.48</v>
      </c>
      <c r="E63" s="110"/>
      <c r="F63" s="110">
        <v>117324208.89</v>
      </c>
      <c r="G63" s="224"/>
      <c r="H63" s="21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 customHeight="1" x14ac:dyDescent="0.2">
      <c r="A64" s="218"/>
      <c r="B64" s="214">
        <v>5366</v>
      </c>
      <c r="C64" s="209" t="s">
        <v>135</v>
      </c>
      <c r="D64" s="110">
        <v>44741900</v>
      </c>
      <c r="E64" s="110"/>
      <c r="F64" s="110">
        <v>52796264</v>
      </c>
      <c r="G64" s="224"/>
      <c r="H64" s="8"/>
      <c r="I64" s="8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1"/>
      <c r="X64" s="1"/>
      <c r="Y64" s="1"/>
      <c r="Z64" s="1"/>
    </row>
    <row r="65" spans="1:26" ht="15" customHeight="1" x14ac:dyDescent="0.2">
      <c r="A65" s="214"/>
      <c r="B65" s="214">
        <v>5368</v>
      </c>
      <c r="C65" s="209" t="s">
        <v>136</v>
      </c>
      <c r="D65" s="110">
        <v>0</v>
      </c>
      <c r="E65" s="110"/>
      <c r="F65" s="110">
        <v>0</v>
      </c>
      <c r="G65" s="226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1"/>
      <c r="X65" s="1"/>
      <c r="Y65" s="1"/>
      <c r="Z65" s="1"/>
    </row>
    <row r="66" spans="1:26" ht="15" customHeight="1" x14ac:dyDescent="0.2">
      <c r="A66" s="214"/>
      <c r="B66" s="214"/>
      <c r="C66" s="209"/>
      <c r="D66" s="110"/>
      <c r="E66" s="110"/>
      <c r="F66" s="109"/>
      <c r="G66" s="224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1"/>
      <c r="X66" s="1"/>
      <c r="Y66" s="1"/>
      <c r="Z66" s="1"/>
    </row>
    <row r="67" spans="1:26" ht="15" customHeight="1" x14ac:dyDescent="0.2">
      <c r="A67" s="214"/>
      <c r="B67" s="218">
        <v>57</v>
      </c>
      <c r="C67" s="205" t="s">
        <v>104</v>
      </c>
      <c r="D67" s="128"/>
      <c r="E67" s="110"/>
      <c r="F67" s="128"/>
      <c r="G67" s="224"/>
      <c r="H67" s="1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1"/>
      <c r="X67" s="1"/>
      <c r="Y67" s="1"/>
      <c r="Z67" s="1"/>
    </row>
    <row r="68" spans="1:26" ht="15" customHeight="1" x14ac:dyDescent="0.2">
      <c r="A68" s="218"/>
      <c r="B68" s="214">
        <v>5720</v>
      </c>
      <c r="C68" s="209" t="s">
        <v>137</v>
      </c>
      <c r="D68" s="110">
        <v>3313558</v>
      </c>
      <c r="E68" s="110"/>
      <c r="F68" s="110">
        <v>-1513100</v>
      </c>
      <c r="G68" s="214"/>
      <c r="H68" s="8"/>
      <c r="I68" s="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1"/>
      <c r="X68" s="1"/>
      <c r="Y68" s="1"/>
      <c r="Z68" s="1"/>
    </row>
    <row r="69" spans="1:26" s="32" customFormat="1" ht="15" customHeight="1" x14ac:dyDescent="0.25">
      <c r="A69" s="110"/>
      <c r="B69" s="110"/>
      <c r="C69" s="110"/>
      <c r="D69" s="110"/>
      <c r="E69" s="110"/>
      <c r="F69" s="110"/>
      <c r="G69" s="110"/>
    </row>
    <row r="70" spans="1:26" s="32" customFormat="1" ht="15" customHeight="1" x14ac:dyDescent="0.25">
      <c r="A70" s="110"/>
      <c r="B70" s="110"/>
      <c r="C70" s="110"/>
      <c r="D70" s="110"/>
      <c r="E70" s="110"/>
      <c r="F70" s="110"/>
      <c r="G70" s="110"/>
    </row>
    <row r="71" spans="1:26" s="32" customFormat="1" ht="15" customHeight="1" x14ac:dyDescent="0.25">
      <c r="A71" s="110"/>
      <c r="B71" s="110"/>
      <c r="C71" s="110"/>
      <c r="D71" s="110"/>
      <c r="E71" s="110"/>
      <c r="F71" s="110"/>
      <c r="G71" s="110"/>
    </row>
    <row r="72" spans="1:26" ht="15" customHeight="1" x14ac:dyDescent="0.2">
      <c r="A72" s="214"/>
      <c r="B72" s="218"/>
      <c r="C72" s="205" t="s">
        <v>105</v>
      </c>
      <c r="D72" s="128">
        <v>-178369729.0999999</v>
      </c>
      <c r="E72" s="128"/>
      <c r="F72" s="128">
        <v>490250003.71999979</v>
      </c>
      <c r="G72" s="128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1"/>
      <c r="X72" s="1"/>
      <c r="Y72" s="1"/>
      <c r="Z72" s="1"/>
    </row>
    <row r="73" spans="1:26" ht="15" customHeight="1" x14ac:dyDescent="0.2">
      <c r="A73" s="214"/>
      <c r="B73" s="259"/>
      <c r="C73" s="221"/>
      <c r="D73" s="110"/>
      <c r="E73" s="110"/>
      <c r="F73" s="109"/>
      <c r="G73" s="224"/>
      <c r="H73" s="1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1"/>
      <c r="X73" s="1"/>
      <c r="Y73" s="1"/>
      <c r="Z73" s="1"/>
    </row>
    <row r="74" spans="1:26" ht="15" customHeight="1" x14ac:dyDescent="0.2">
      <c r="A74" s="214"/>
      <c r="B74" s="218"/>
      <c r="C74" s="206" t="s">
        <v>106</v>
      </c>
      <c r="D74" s="128">
        <v>3737307</v>
      </c>
      <c r="E74" s="128"/>
      <c r="F74" s="128"/>
      <c r="G74" s="214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1"/>
      <c r="X74" s="1"/>
      <c r="Y74" s="1"/>
      <c r="Z74" s="1"/>
    </row>
    <row r="75" spans="1:26" ht="15" customHeight="1" x14ac:dyDescent="0.2">
      <c r="A75" s="214"/>
      <c r="B75" s="218"/>
      <c r="C75" s="206"/>
      <c r="D75" s="260"/>
      <c r="E75" s="260"/>
      <c r="F75" s="109"/>
      <c r="G75" s="20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1"/>
      <c r="X75" s="1"/>
      <c r="Y75" s="1"/>
      <c r="Z75" s="1"/>
    </row>
    <row r="76" spans="1:26" ht="15" customHeight="1" x14ac:dyDescent="0.2">
      <c r="A76" s="214"/>
      <c r="B76" s="218">
        <v>48</v>
      </c>
      <c r="C76" s="205" t="s">
        <v>106</v>
      </c>
      <c r="D76" s="128">
        <v>3737307</v>
      </c>
      <c r="E76" s="128"/>
      <c r="F76" s="128">
        <v>129436854.83</v>
      </c>
      <c r="G76" s="22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1"/>
      <c r="X76" s="1"/>
      <c r="Y76" s="1"/>
      <c r="Z76" s="1"/>
    </row>
    <row r="77" spans="1:26" ht="15" customHeight="1" x14ac:dyDescent="0.2">
      <c r="A77" s="214"/>
      <c r="B77" s="214">
        <v>4808</v>
      </c>
      <c r="C77" s="209" t="s">
        <v>138</v>
      </c>
      <c r="D77" s="110">
        <v>3737307</v>
      </c>
      <c r="E77" s="110"/>
      <c r="F77" s="110">
        <v>129436854.83</v>
      </c>
      <c r="G77" s="22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1"/>
      <c r="X77" s="1"/>
      <c r="Y77" s="1"/>
      <c r="Z77" s="1"/>
    </row>
    <row r="78" spans="1:26" ht="15" customHeight="1" x14ac:dyDescent="0.2">
      <c r="A78" s="214"/>
      <c r="B78" s="218"/>
      <c r="C78" s="209"/>
      <c r="D78" s="110"/>
      <c r="E78" s="110"/>
      <c r="F78" s="247"/>
      <c r="G78" s="22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1"/>
      <c r="X78" s="1"/>
      <c r="Y78" s="1"/>
      <c r="Z78" s="1"/>
    </row>
    <row r="79" spans="1:26" ht="15" customHeight="1" x14ac:dyDescent="0.2">
      <c r="A79" s="214"/>
      <c r="B79" s="218"/>
      <c r="C79" s="206" t="s">
        <v>108</v>
      </c>
      <c r="D79" s="128">
        <v>0</v>
      </c>
      <c r="E79" s="128"/>
      <c r="F79" s="128"/>
      <c r="G79" s="23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1"/>
      <c r="X79" s="1"/>
      <c r="Y79" s="1"/>
      <c r="Z79" s="1"/>
    </row>
    <row r="80" spans="1:26" ht="15" customHeight="1" x14ac:dyDescent="0.2">
      <c r="A80" s="221"/>
      <c r="B80" s="218"/>
      <c r="C80" s="205"/>
      <c r="D80" s="110"/>
      <c r="E80" s="110"/>
      <c r="F80" s="109"/>
      <c r="G80" s="224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1"/>
      <c r="X80" s="1"/>
      <c r="Y80" s="1"/>
      <c r="Z80" s="1"/>
    </row>
    <row r="81" spans="1:26" ht="15" customHeight="1" x14ac:dyDescent="0.2">
      <c r="A81" s="221"/>
      <c r="B81" s="218">
        <v>58</v>
      </c>
      <c r="C81" s="205" t="s">
        <v>108</v>
      </c>
      <c r="D81" s="128">
        <v>0</v>
      </c>
      <c r="E81" s="128"/>
      <c r="F81" s="128"/>
      <c r="G81" s="224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1"/>
      <c r="X81" s="1"/>
      <c r="Y81" s="1"/>
      <c r="Z81" s="1"/>
    </row>
    <row r="82" spans="1:26" ht="15" customHeight="1" x14ac:dyDescent="0.2">
      <c r="A82" s="221"/>
      <c r="B82" s="214">
        <v>5804</v>
      </c>
      <c r="C82" s="209" t="s">
        <v>139</v>
      </c>
      <c r="D82" s="110">
        <v>0</v>
      </c>
      <c r="E82" s="128"/>
      <c r="F82" s="110">
        <v>0</v>
      </c>
      <c r="G82" s="224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1"/>
      <c r="X82" s="1"/>
      <c r="Y82" s="1"/>
      <c r="Z82" s="1"/>
    </row>
    <row r="83" spans="1:26" ht="15" customHeight="1" x14ac:dyDescent="0.2">
      <c r="A83" s="214"/>
      <c r="B83" s="214">
        <v>5890</v>
      </c>
      <c r="C83" s="209" t="s">
        <v>140</v>
      </c>
      <c r="D83" s="110">
        <v>0</v>
      </c>
      <c r="E83" s="110"/>
      <c r="F83" s="110">
        <v>0</v>
      </c>
      <c r="G83" s="214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1"/>
      <c r="X83" s="1"/>
      <c r="Y83" s="1"/>
      <c r="Z83" s="1"/>
    </row>
    <row r="84" spans="1:26" ht="15" customHeight="1" x14ac:dyDescent="0.25">
      <c r="A84" s="214"/>
      <c r="B84" s="218"/>
      <c r="C84" s="209"/>
      <c r="D84" s="110"/>
      <c r="E84" s="110"/>
      <c r="F84" s="247"/>
      <c r="G84" s="253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1"/>
      <c r="X84" s="1"/>
      <c r="Y84" s="1"/>
      <c r="Z84" s="1"/>
    </row>
    <row r="85" spans="1:26" ht="15" customHeight="1" x14ac:dyDescent="0.2">
      <c r="A85" s="214"/>
      <c r="B85" s="218"/>
      <c r="C85" s="205" t="s">
        <v>141</v>
      </c>
      <c r="D85" s="128">
        <v>-174632422.0999999</v>
      </c>
      <c r="E85" s="128"/>
      <c r="F85" s="128">
        <v>619686858.54999983</v>
      </c>
      <c r="G85" s="226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1"/>
      <c r="X85" s="1"/>
      <c r="Y85" s="1"/>
      <c r="Z85" s="1"/>
    </row>
    <row r="86" spans="1:26" s="55" customFormat="1" ht="15" customHeight="1" x14ac:dyDescent="0.2">
      <c r="A86" s="214"/>
      <c r="B86" s="218"/>
      <c r="C86" s="209"/>
      <c r="D86" s="110"/>
      <c r="E86" s="110"/>
      <c r="F86" s="109"/>
      <c r="G86" s="22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3"/>
      <c r="X86" s="53"/>
      <c r="Y86" s="53"/>
      <c r="Z86" s="53"/>
    </row>
    <row r="87" spans="1:26" ht="15" customHeight="1" x14ac:dyDescent="0.2">
      <c r="A87" s="214"/>
      <c r="B87" s="218"/>
      <c r="C87" s="209"/>
      <c r="D87" s="110"/>
      <c r="E87" s="110"/>
      <c r="F87" s="109"/>
      <c r="G87" s="224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1"/>
      <c r="X87" s="1"/>
      <c r="Y87" s="1"/>
      <c r="Z87" s="1"/>
    </row>
    <row r="88" spans="1:26" ht="15" customHeight="1" x14ac:dyDescent="0.2">
      <c r="A88" s="214"/>
      <c r="B88" s="218"/>
      <c r="C88" s="209"/>
      <c r="D88" s="110"/>
      <c r="E88" s="110"/>
      <c r="F88" s="109"/>
      <c r="G88" s="224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1"/>
      <c r="X88" s="1"/>
      <c r="Y88" s="1"/>
      <c r="Z88" s="1"/>
    </row>
    <row r="89" spans="1:26" ht="15" customHeight="1" x14ac:dyDescent="0.25">
      <c r="A89" s="214"/>
      <c r="B89" s="218"/>
      <c r="C89" s="209"/>
      <c r="D89" s="110"/>
      <c r="E89" s="110"/>
      <c r="F89" s="109"/>
      <c r="G89" s="25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1"/>
      <c r="X89" s="1"/>
      <c r="Y89" s="1"/>
      <c r="Z89" s="1"/>
    </row>
    <row r="90" spans="1:26" ht="15" customHeight="1" x14ac:dyDescent="0.25">
      <c r="A90" s="214"/>
      <c r="B90" s="214"/>
      <c r="C90" s="218"/>
      <c r="D90" s="209"/>
      <c r="E90" s="209"/>
      <c r="F90" s="210"/>
      <c r="G90" s="253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1"/>
      <c r="X90" s="1"/>
      <c r="Y90" s="1"/>
      <c r="Z90" s="1"/>
    </row>
    <row r="91" spans="1:26" ht="15" customHeight="1" x14ac:dyDescent="0.25">
      <c r="A91" s="214"/>
      <c r="B91" s="214"/>
      <c r="C91" s="218"/>
      <c r="D91" s="214"/>
      <c r="E91" s="209"/>
      <c r="F91" s="214"/>
      <c r="G91" s="253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1"/>
      <c r="X91" s="1"/>
      <c r="Y91" s="1"/>
      <c r="Z91" s="1"/>
    </row>
    <row r="92" spans="1:26" ht="15" customHeight="1" x14ac:dyDescent="0.25">
      <c r="A92" s="214"/>
      <c r="B92" s="218" t="s">
        <v>23</v>
      </c>
      <c r="C92" s="221"/>
      <c r="D92" s="218"/>
      <c r="E92" s="209"/>
      <c r="F92" s="220" t="s">
        <v>24</v>
      </c>
      <c r="G92" s="253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1"/>
      <c r="X92" s="1"/>
      <c r="Y92" s="1"/>
      <c r="Z92" s="1"/>
    </row>
    <row r="93" spans="1:26" ht="15" customHeight="1" x14ac:dyDescent="0.25">
      <c r="A93" s="214"/>
      <c r="B93" s="214" t="s">
        <v>142</v>
      </c>
      <c r="C93" s="221"/>
      <c r="D93" s="214"/>
      <c r="E93" s="209"/>
      <c r="F93" s="223" t="s">
        <v>87</v>
      </c>
      <c r="G93" s="25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1"/>
      <c r="X93" s="1"/>
      <c r="Y93" s="1"/>
      <c r="Z93" s="1"/>
    </row>
    <row r="94" spans="1:26" ht="15" customHeight="1" x14ac:dyDescent="0.25">
      <c r="A94" s="214"/>
      <c r="B94" s="214"/>
      <c r="C94" s="218"/>
      <c r="D94" s="221"/>
      <c r="E94" s="209"/>
      <c r="F94" s="223" t="s">
        <v>26</v>
      </c>
      <c r="G94" s="253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1"/>
      <c r="X94" s="1"/>
      <c r="Y94" s="1"/>
      <c r="Z94" s="1"/>
    </row>
    <row r="95" spans="1:26" ht="15" customHeight="1" x14ac:dyDescent="0.2">
      <c r="A95" s="214"/>
      <c r="B95" s="218"/>
      <c r="C95" s="209"/>
      <c r="D95" s="209"/>
      <c r="E95" s="209"/>
      <c r="F95" s="210"/>
      <c r="G95" s="209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1"/>
      <c r="X95" s="1"/>
      <c r="Y95" s="1"/>
      <c r="Z95" s="1"/>
    </row>
    <row r="96" spans="1:26" ht="15" customHeight="1" x14ac:dyDescent="0.2">
      <c r="A96" s="214"/>
      <c r="B96" s="218"/>
      <c r="C96" s="209"/>
      <c r="D96" s="209"/>
      <c r="E96" s="209"/>
      <c r="F96" s="210"/>
      <c r="G96" s="22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1"/>
      <c r="X96" s="1"/>
      <c r="Y96" s="1"/>
      <c r="Z96" s="1"/>
    </row>
    <row r="97" spans="1:26" ht="15" customHeight="1" x14ac:dyDescent="0.25">
      <c r="A97" s="214"/>
      <c r="B97" s="214"/>
      <c r="C97" s="253"/>
      <c r="D97" s="253"/>
      <c r="E97" s="253"/>
      <c r="F97" s="261"/>
      <c r="G97" s="22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1"/>
      <c r="X97" s="1"/>
      <c r="Y97" s="1"/>
      <c r="Z97" s="1"/>
    </row>
    <row r="98" spans="1:26" ht="15" customHeight="1" x14ac:dyDescent="0.25">
      <c r="A98" s="214"/>
      <c r="B98" s="214"/>
      <c r="C98" s="253"/>
      <c r="D98" s="253"/>
      <c r="E98" s="253"/>
      <c r="F98" s="261"/>
      <c r="G98" s="22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1"/>
      <c r="X98" s="1"/>
      <c r="Y98" s="1"/>
      <c r="Z98" s="1"/>
    </row>
    <row r="99" spans="1:26" ht="15" customHeight="1" x14ac:dyDescent="0.25">
      <c r="A99" s="214"/>
      <c r="B99" s="221"/>
      <c r="C99" s="253"/>
      <c r="D99" s="253"/>
      <c r="E99" s="253"/>
      <c r="F99" s="261"/>
      <c r="G99" s="22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1"/>
      <c r="X99" s="1"/>
      <c r="Y99" s="1"/>
      <c r="Z99" s="1"/>
    </row>
    <row r="100" spans="1:26" ht="15" customHeight="1" x14ac:dyDescent="0.25">
      <c r="A100" s="214"/>
      <c r="B100" s="221"/>
      <c r="C100" s="253"/>
      <c r="D100" s="253"/>
      <c r="E100" s="253"/>
      <c r="F100" s="261"/>
      <c r="G100" s="209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1"/>
      <c r="X100" s="1"/>
      <c r="Y100" s="1"/>
      <c r="Z100" s="1"/>
    </row>
    <row r="101" spans="1:26" ht="15" customHeight="1" x14ac:dyDescent="0.25">
      <c r="A101" s="214"/>
      <c r="B101" s="221"/>
      <c r="C101" s="253"/>
      <c r="D101" s="253"/>
      <c r="E101" s="253"/>
      <c r="F101" s="261"/>
      <c r="G101" s="22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1"/>
      <c r="X101" s="1"/>
      <c r="Y101" s="1"/>
      <c r="Z101" s="1"/>
    </row>
    <row r="102" spans="1:26" ht="15" customHeight="1" x14ac:dyDescent="0.25">
      <c r="A102" s="214"/>
      <c r="B102" s="204"/>
      <c r="C102" s="253"/>
      <c r="D102" s="253"/>
      <c r="E102" s="253"/>
      <c r="F102" s="261"/>
      <c r="G102" s="22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1"/>
      <c r="X102" s="1"/>
      <c r="Y102" s="1"/>
      <c r="Z102" s="1"/>
    </row>
    <row r="103" spans="1:26" ht="15" customHeight="1" x14ac:dyDescent="0.2">
      <c r="A103" s="1"/>
      <c r="B103" s="14"/>
      <c r="C103" s="2"/>
      <c r="D103" s="2"/>
      <c r="E103" s="2"/>
      <c r="F103" s="22"/>
      <c r="G103" s="19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1"/>
      <c r="X103" s="1"/>
      <c r="Y103" s="1"/>
      <c r="Z103" s="1"/>
    </row>
    <row r="104" spans="1:26" ht="15" customHeight="1" x14ac:dyDescent="0.2">
      <c r="A104" s="1"/>
      <c r="B104" s="14"/>
      <c r="C104" s="4"/>
      <c r="D104" s="8"/>
      <c r="E104" s="8"/>
      <c r="F104" s="10"/>
      <c r="G104" s="19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1"/>
      <c r="X104" s="1"/>
      <c r="Y104" s="1"/>
      <c r="Z104" s="1"/>
    </row>
    <row r="105" spans="1:26" ht="15" customHeight="1" x14ac:dyDescent="0.2">
      <c r="A105" s="1"/>
      <c r="B105" s="14"/>
      <c r="C105" s="8"/>
      <c r="D105" s="2"/>
      <c r="E105" s="2"/>
      <c r="F105" s="22"/>
      <c r="G105" s="3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1"/>
      <c r="X105" s="1"/>
      <c r="Y105" s="1"/>
      <c r="Z105" s="1"/>
    </row>
    <row r="106" spans="1:26" ht="15" customHeight="1" x14ac:dyDescent="0.2">
      <c r="A106" s="1"/>
      <c r="B106" s="14"/>
      <c r="C106" s="8"/>
      <c r="D106" s="8"/>
      <c r="E106" s="8"/>
      <c r="F106" s="10"/>
      <c r="G106" s="3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1"/>
      <c r="X106" s="1"/>
      <c r="Y106" s="1"/>
      <c r="Z106" s="1"/>
    </row>
    <row r="107" spans="1:26" ht="15" customHeight="1" x14ac:dyDescent="0.2">
      <c r="A107" s="1"/>
      <c r="B107" s="1"/>
      <c r="C107" s="2"/>
      <c r="D107" s="2"/>
      <c r="E107" s="2"/>
      <c r="F107" s="22"/>
      <c r="G107" s="3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1"/>
      <c r="X107" s="1"/>
      <c r="Y107" s="1"/>
      <c r="Z107" s="1"/>
    </row>
    <row r="108" spans="1:26" ht="15" customHeight="1" x14ac:dyDescent="0.2">
      <c r="A108" s="1"/>
      <c r="B108" s="1"/>
      <c r="C108" s="2"/>
      <c r="D108" s="2"/>
      <c r="E108" s="2"/>
      <c r="F108" s="22"/>
      <c r="G108" s="3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1"/>
      <c r="X108" s="1"/>
      <c r="Y108" s="1"/>
      <c r="Z108" s="1"/>
    </row>
    <row r="109" spans="1:26" ht="15" customHeight="1" x14ac:dyDescent="0.2">
      <c r="A109" s="1"/>
      <c r="B109" s="14"/>
      <c r="C109" s="2"/>
      <c r="D109" s="2"/>
      <c r="E109" s="2"/>
      <c r="F109" s="22"/>
      <c r="G109" s="3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1"/>
      <c r="X109" s="1"/>
      <c r="Y109" s="1"/>
      <c r="Z109" s="1"/>
    </row>
    <row r="110" spans="1:26" ht="15" customHeight="1" x14ac:dyDescent="0.2">
      <c r="A110" s="1"/>
      <c r="B110" s="14"/>
      <c r="C110" s="8"/>
      <c r="D110" s="8"/>
      <c r="E110" s="8"/>
      <c r="F110" s="10"/>
      <c r="G110" s="3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1"/>
      <c r="X110" s="1"/>
      <c r="Y110" s="1"/>
      <c r="Z110" s="1"/>
    </row>
    <row r="111" spans="1:26" ht="15" customHeight="1" x14ac:dyDescent="0.2">
      <c r="A111" s="1"/>
      <c r="B111" s="14"/>
      <c r="C111" s="8"/>
      <c r="D111" s="2"/>
      <c r="E111" s="2"/>
      <c r="F111" s="22"/>
      <c r="G111" s="3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1"/>
      <c r="X111" s="1"/>
      <c r="Y111" s="1"/>
      <c r="Z111" s="1"/>
    </row>
    <row r="112" spans="1:26" ht="15" customHeight="1" x14ac:dyDescent="0.2">
      <c r="A112" s="1"/>
      <c r="B112" s="14"/>
      <c r="C112" s="8"/>
      <c r="D112" s="8"/>
      <c r="E112" s="8"/>
      <c r="F112" s="10"/>
      <c r="G112" s="3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1"/>
      <c r="X112" s="1"/>
      <c r="Y112" s="1"/>
      <c r="Z112" s="1"/>
    </row>
    <row r="113" spans="1:26" ht="15" customHeight="1" x14ac:dyDescent="0.2">
      <c r="A113" s="1"/>
      <c r="B113" s="1"/>
      <c r="C113" s="2"/>
      <c r="D113" s="2"/>
      <c r="E113" s="2"/>
      <c r="F113" s="22"/>
      <c r="G113" s="3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1"/>
      <c r="X113" s="1"/>
      <c r="Y113" s="1"/>
      <c r="Z113" s="1"/>
    </row>
    <row r="114" spans="1:26" ht="15" customHeight="1" x14ac:dyDescent="0.2">
      <c r="A114" s="1"/>
      <c r="B114" s="1"/>
      <c r="C114" s="2"/>
      <c r="D114" s="2"/>
      <c r="E114" s="2"/>
      <c r="F114" s="22"/>
      <c r="G114" s="3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1"/>
      <c r="X114" s="1"/>
      <c r="Y114" s="1"/>
      <c r="Z114" s="1"/>
    </row>
    <row r="115" spans="1:26" ht="15" customHeight="1" x14ac:dyDescent="0.2">
      <c r="A115" s="1"/>
      <c r="B115" s="14"/>
      <c r="C115" s="2"/>
      <c r="D115" s="2"/>
      <c r="E115" s="2"/>
      <c r="F115" s="22"/>
      <c r="G115" s="3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1"/>
      <c r="X115" s="1"/>
      <c r="Y115" s="1"/>
      <c r="Z115" s="1"/>
    </row>
    <row r="116" spans="1:26" ht="15" customHeight="1" x14ac:dyDescent="0.2">
      <c r="A116" s="1"/>
      <c r="B116" s="14"/>
      <c r="C116" s="8"/>
      <c r="D116" s="8"/>
      <c r="E116" s="8"/>
      <c r="F116" s="10"/>
      <c r="G116" s="3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1"/>
      <c r="X116" s="1"/>
      <c r="Y116" s="1"/>
      <c r="Z116" s="1"/>
    </row>
    <row r="117" spans="1:26" ht="15" customHeight="1" x14ac:dyDescent="0.2">
      <c r="A117" s="1"/>
      <c r="B117" s="14"/>
      <c r="C117" s="2"/>
      <c r="D117" s="2"/>
      <c r="E117" s="2"/>
      <c r="F117" s="22"/>
      <c r="G117" s="3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1"/>
      <c r="X117" s="1"/>
      <c r="Y117" s="1"/>
      <c r="Z117" s="1"/>
    </row>
    <row r="118" spans="1:26" ht="15" customHeight="1" x14ac:dyDescent="0.2">
      <c r="A118" s="1"/>
      <c r="B118" s="14"/>
      <c r="C118" s="2"/>
      <c r="D118" s="2"/>
      <c r="E118" s="2"/>
      <c r="F118" s="22"/>
      <c r="G118" s="3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1"/>
      <c r="X118" s="1"/>
      <c r="Y118" s="1"/>
      <c r="Z118" s="1"/>
    </row>
    <row r="119" spans="1:26" ht="15" customHeight="1" x14ac:dyDescent="0.2">
      <c r="A119" s="1"/>
      <c r="B119" s="14"/>
      <c r="C119" s="2"/>
      <c r="D119" s="2"/>
      <c r="E119" s="2"/>
      <c r="F119" s="22"/>
      <c r="G119" s="3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1"/>
      <c r="X119" s="1"/>
      <c r="Y119" s="1"/>
      <c r="Z119" s="1"/>
    </row>
    <row r="120" spans="1:26" ht="15" customHeight="1" x14ac:dyDescent="0.25">
      <c r="A120" s="1"/>
      <c r="B120" s="14"/>
      <c r="C120"/>
      <c r="D120"/>
      <c r="E120"/>
      <c r="F120" s="60"/>
      <c r="G120" s="3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1"/>
      <c r="X120" s="1"/>
      <c r="Y120" s="1"/>
      <c r="Z120" s="1"/>
    </row>
    <row r="121" spans="1:26" ht="15" customHeight="1" x14ac:dyDescent="0.25">
      <c r="A121" s="1"/>
      <c r="B121" s="1"/>
      <c r="C121"/>
      <c r="D121"/>
      <c r="E121"/>
      <c r="F121" s="60"/>
      <c r="G121" s="3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1"/>
      <c r="X121" s="1"/>
      <c r="Y121" s="1"/>
      <c r="Z121" s="1"/>
    </row>
    <row r="122" spans="1:26" ht="15" customHeight="1" x14ac:dyDescent="0.25">
      <c r="A122" s="1"/>
      <c r="B122" s="1"/>
      <c r="C122"/>
      <c r="D122"/>
      <c r="E122"/>
      <c r="F122" s="60"/>
      <c r="G122" s="3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1"/>
      <c r="X122" s="1"/>
      <c r="Y122" s="1"/>
      <c r="Z122" s="1"/>
    </row>
    <row r="123" spans="1:26" ht="15" customHeight="1" x14ac:dyDescent="0.25">
      <c r="A123" s="1"/>
      <c r="B123" s="1"/>
      <c r="C123"/>
      <c r="D123"/>
      <c r="E123"/>
      <c r="F123" s="60"/>
      <c r="G123" s="3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1"/>
      <c r="X123" s="1"/>
      <c r="Y123" s="1"/>
      <c r="Z123" s="1"/>
    </row>
    <row r="124" spans="1:26" ht="15" customHeight="1" x14ac:dyDescent="0.25">
      <c r="A124" s="1"/>
      <c r="B124" s="1"/>
      <c r="C124"/>
      <c r="D124"/>
      <c r="E124"/>
      <c r="F124" s="60"/>
      <c r="G124" s="3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1"/>
      <c r="X124" s="1"/>
      <c r="Y124" s="1"/>
      <c r="Z124" s="1"/>
    </row>
    <row r="125" spans="1:26" ht="15" customHeight="1" x14ac:dyDescent="0.25">
      <c r="A125" s="1"/>
      <c r="B125" s="1"/>
      <c r="C125"/>
      <c r="D125"/>
      <c r="E125"/>
      <c r="F125" s="60"/>
      <c r="G125" s="3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1"/>
      <c r="X125" s="1"/>
      <c r="Y125" s="1"/>
      <c r="Z125" s="1"/>
    </row>
    <row r="126" spans="1:26" ht="15" customHeight="1" x14ac:dyDescent="0.25">
      <c r="A126" s="1"/>
      <c r="B126" s="1"/>
      <c r="C126"/>
      <c r="D126"/>
      <c r="E126"/>
      <c r="F126" s="60"/>
      <c r="G126" s="3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1"/>
      <c r="X126" s="1"/>
      <c r="Y126" s="1"/>
      <c r="Z126" s="1"/>
    </row>
    <row r="127" spans="1:26" ht="15" customHeight="1" x14ac:dyDescent="0.25">
      <c r="A127" s="1"/>
      <c r="C127"/>
      <c r="D127"/>
      <c r="E127"/>
      <c r="F127" s="60"/>
      <c r="G127" s="3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1"/>
      <c r="X127" s="1"/>
      <c r="Y127" s="1"/>
      <c r="Z127" s="1"/>
    </row>
    <row r="128" spans="1:26" ht="15" customHeight="1" x14ac:dyDescent="0.25">
      <c r="A128" s="1"/>
      <c r="C128"/>
      <c r="D128"/>
      <c r="E128"/>
      <c r="F128" s="60"/>
      <c r="G128" s="3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1"/>
      <c r="X128" s="1"/>
      <c r="Y128" s="1"/>
      <c r="Z128" s="1"/>
    </row>
    <row r="129" spans="1:26" ht="15" customHeight="1" x14ac:dyDescent="0.25">
      <c r="A129" s="1"/>
      <c r="B129" s="48"/>
      <c r="C129"/>
      <c r="D129"/>
      <c r="E129"/>
      <c r="F129" s="60"/>
      <c r="G129" s="3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1"/>
      <c r="X129" s="1"/>
      <c r="Y129" s="1"/>
      <c r="Z129" s="1"/>
    </row>
    <row r="130" spans="1:26" ht="15" customHeight="1" x14ac:dyDescent="0.25">
      <c r="A130" s="1"/>
      <c r="B130" s="14"/>
      <c r="C130"/>
      <c r="D130"/>
      <c r="E130"/>
      <c r="F130" s="60"/>
      <c r="G130" s="3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1"/>
      <c r="X130" s="1"/>
      <c r="Y130" s="1"/>
      <c r="Z130" s="1"/>
    </row>
    <row r="131" spans="1:26" ht="15" customHeight="1" x14ac:dyDescent="0.25">
      <c r="A131" s="1"/>
      <c r="B131" s="14"/>
      <c r="C131"/>
      <c r="D131"/>
      <c r="E131"/>
      <c r="F131" s="60"/>
      <c r="G131" s="3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1"/>
      <c r="X131" s="1"/>
      <c r="Y131" s="1"/>
      <c r="Z131" s="1"/>
    </row>
    <row r="132" spans="1:26" ht="15" customHeight="1" x14ac:dyDescent="0.25">
      <c r="A132" s="1"/>
      <c r="B132" s="14"/>
      <c r="C132"/>
      <c r="D132"/>
      <c r="E132"/>
      <c r="F132" s="60"/>
      <c r="G132" s="3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1"/>
      <c r="X132" s="1"/>
      <c r="Y132" s="1"/>
      <c r="Z132" s="1"/>
    </row>
    <row r="133" spans="1:26" ht="15" customHeight="1" x14ac:dyDescent="0.2">
      <c r="A133" s="1"/>
      <c r="B133" s="14"/>
      <c r="C133" s="2"/>
      <c r="D133" s="2"/>
      <c r="E133" s="2"/>
      <c r="F133" s="22"/>
      <c r="G133" s="3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1"/>
      <c r="X133" s="1"/>
      <c r="Y133" s="1"/>
      <c r="Z133" s="1"/>
    </row>
    <row r="134" spans="1:26" ht="15" customHeight="1" x14ac:dyDescent="0.2">
      <c r="A134" s="1"/>
      <c r="B134" s="14"/>
      <c r="C134" s="2"/>
      <c r="D134" s="2"/>
      <c r="E134" s="2"/>
      <c r="F134" s="22"/>
      <c r="G134" s="3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1"/>
      <c r="X134" s="1"/>
      <c r="Y134" s="1"/>
      <c r="Z134" s="1"/>
    </row>
    <row r="135" spans="1:26" ht="15" customHeight="1" x14ac:dyDescent="0.2">
      <c r="A135" s="1"/>
      <c r="B135" s="14"/>
      <c r="C135" s="2"/>
      <c r="D135" s="2"/>
      <c r="E135" s="2"/>
      <c r="F135" s="22"/>
      <c r="G135" s="3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1"/>
      <c r="X135" s="1"/>
      <c r="Y135" s="1"/>
      <c r="Z135" s="1"/>
    </row>
    <row r="136" spans="1:26" ht="15" customHeight="1" x14ac:dyDescent="0.2">
      <c r="A136" s="1"/>
      <c r="B136" s="14"/>
      <c r="C136" s="2"/>
      <c r="D136" s="2"/>
      <c r="E136" s="2"/>
      <c r="F136" s="22"/>
      <c r="G136" s="3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1"/>
      <c r="X136" s="1"/>
      <c r="Y136" s="1"/>
      <c r="Z136" s="1"/>
    </row>
    <row r="137" spans="1:26" ht="15" customHeight="1" x14ac:dyDescent="0.2">
      <c r="A137" s="1"/>
      <c r="B137" s="14"/>
      <c r="C137" s="2"/>
      <c r="D137" s="2"/>
      <c r="E137" s="2"/>
      <c r="F137" s="22"/>
      <c r="G137" s="3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1"/>
      <c r="X137" s="1"/>
      <c r="Y137" s="1"/>
      <c r="Z137" s="1"/>
    </row>
    <row r="138" spans="1:26" ht="15" customHeight="1" x14ac:dyDescent="0.2">
      <c r="A138" s="1"/>
      <c r="B138" s="14"/>
      <c r="C138" s="2"/>
      <c r="D138" s="2"/>
      <c r="E138" s="2"/>
      <c r="F138" s="22"/>
      <c r="G138" s="3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1"/>
      <c r="X138" s="1"/>
      <c r="Y138" s="1"/>
      <c r="Z138" s="1"/>
    </row>
    <row r="139" spans="1:26" ht="15" customHeight="1" x14ac:dyDescent="0.2">
      <c r="A139" s="1"/>
      <c r="B139" s="14"/>
      <c r="C139" s="2"/>
      <c r="D139" s="2"/>
      <c r="E139" s="2"/>
      <c r="F139" s="22"/>
      <c r="G139" s="3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1"/>
      <c r="X139" s="1"/>
      <c r="Y139" s="1"/>
      <c r="Z139" s="1"/>
    </row>
    <row r="140" spans="1:26" ht="15" customHeight="1" x14ac:dyDescent="0.2">
      <c r="A140" s="1"/>
      <c r="B140" s="14"/>
      <c r="C140" s="2"/>
      <c r="D140" s="2"/>
      <c r="E140" s="2"/>
      <c r="F140" s="22"/>
      <c r="G140" s="3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1"/>
      <c r="X140" s="1"/>
      <c r="Y140" s="1"/>
      <c r="Z140" s="1"/>
    </row>
    <row r="141" spans="1:26" ht="15" customHeight="1" x14ac:dyDescent="0.2">
      <c r="A141" s="1"/>
      <c r="B141" s="14"/>
      <c r="C141" s="2"/>
      <c r="D141" s="2"/>
      <c r="E141" s="2"/>
      <c r="F141" s="22"/>
      <c r="G141" s="3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1"/>
      <c r="X141" s="1"/>
      <c r="Y141" s="1"/>
      <c r="Z141" s="1"/>
    </row>
    <row r="142" spans="1:26" ht="15" customHeight="1" x14ac:dyDescent="0.2">
      <c r="A142" s="1"/>
      <c r="B142" s="14"/>
      <c r="C142" s="2"/>
      <c r="D142" s="2"/>
      <c r="E142" s="2"/>
      <c r="F142" s="22"/>
      <c r="G142" s="3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1"/>
      <c r="X142" s="1"/>
      <c r="Y142" s="1"/>
      <c r="Z142" s="1"/>
    </row>
    <row r="143" spans="1:26" ht="15" customHeight="1" x14ac:dyDescent="0.2">
      <c r="A143" s="1"/>
      <c r="B143" s="14"/>
      <c r="C143" s="2"/>
      <c r="D143" s="2"/>
      <c r="E143" s="2"/>
      <c r="F143" s="22"/>
      <c r="G143" s="3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1"/>
      <c r="X143" s="1"/>
      <c r="Y143" s="1"/>
      <c r="Z143" s="1"/>
    </row>
    <row r="144" spans="1:26" ht="15" customHeight="1" x14ac:dyDescent="0.2">
      <c r="A144" s="1"/>
      <c r="B144" s="14"/>
      <c r="C144" s="2"/>
      <c r="D144" s="2"/>
      <c r="E144" s="2"/>
      <c r="F144" s="22"/>
      <c r="G144" s="3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1"/>
      <c r="X144" s="1"/>
      <c r="Y144" s="1"/>
      <c r="Z144" s="1"/>
    </row>
    <row r="145" spans="1:26" ht="15" customHeight="1" x14ac:dyDescent="0.2">
      <c r="A145" s="1"/>
      <c r="B145" s="14"/>
      <c r="C145" s="2"/>
      <c r="D145" s="2"/>
      <c r="E145" s="2"/>
      <c r="F145" s="22"/>
      <c r="G145" s="3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1"/>
      <c r="X145" s="1"/>
      <c r="Y145" s="1"/>
      <c r="Z145" s="1"/>
    </row>
    <row r="146" spans="1:26" ht="15" customHeight="1" x14ac:dyDescent="0.2">
      <c r="A146" s="1"/>
      <c r="B146" s="14"/>
      <c r="C146" s="2"/>
      <c r="D146" s="2"/>
      <c r="E146" s="2"/>
      <c r="F146" s="22"/>
      <c r="G146" s="3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1"/>
      <c r="X146" s="1"/>
      <c r="Y146" s="1"/>
      <c r="Z146" s="1"/>
    </row>
    <row r="147" spans="1:26" ht="15" customHeight="1" x14ac:dyDescent="0.2">
      <c r="A147" s="1"/>
      <c r="B147" s="14"/>
      <c r="C147" s="2"/>
      <c r="D147" s="2"/>
      <c r="E147" s="2"/>
      <c r="F147" s="22"/>
      <c r="G147" s="3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1"/>
      <c r="X147" s="1"/>
      <c r="Y147" s="1"/>
      <c r="Z147" s="1"/>
    </row>
    <row r="148" spans="1:26" ht="15" customHeight="1" x14ac:dyDescent="0.2">
      <c r="A148" s="1"/>
      <c r="B148" s="14"/>
      <c r="C148" s="2"/>
      <c r="D148" s="2"/>
      <c r="E148" s="2"/>
      <c r="F148" s="22"/>
      <c r="G148" s="3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1"/>
      <c r="X148" s="1"/>
      <c r="Y148" s="1"/>
      <c r="Z148" s="1"/>
    </row>
    <row r="149" spans="1:26" ht="15" customHeight="1" x14ac:dyDescent="0.2">
      <c r="A149" s="1"/>
      <c r="B149" s="14"/>
      <c r="C149" s="2"/>
      <c r="D149" s="2"/>
      <c r="E149" s="2"/>
      <c r="F149" s="22"/>
      <c r="G149" s="3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1"/>
      <c r="X149" s="1"/>
      <c r="Y149" s="1"/>
      <c r="Z149" s="1"/>
    </row>
    <row r="150" spans="1:26" ht="15" customHeight="1" x14ac:dyDescent="0.2">
      <c r="A150" s="1"/>
      <c r="B150" s="14"/>
      <c r="C150" s="2"/>
      <c r="D150" s="2"/>
      <c r="E150" s="2"/>
      <c r="F150" s="22"/>
      <c r="G150" s="3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1"/>
      <c r="X150" s="1"/>
      <c r="Y150" s="1"/>
      <c r="Z150" s="1"/>
    </row>
    <row r="151" spans="1:26" ht="15" customHeight="1" x14ac:dyDescent="0.2">
      <c r="A151" s="1"/>
      <c r="B151" s="14"/>
      <c r="C151" s="2"/>
      <c r="D151" s="2"/>
      <c r="E151" s="2"/>
      <c r="F151" s="22"/>
      <c r="G151" s="3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1"/>
      <c r="X151" s="1"/>
      <c r="Y151" s="1"/>
      <c r="Z151" s="1"/>
    </row>
    <row r="152" spans="1:26" ht="15" customHeight="1" x14ac:dyDescent="0.2">
      <c r="A152" s="1"/>
      <c r="B152" s="14"/>
      <c r="C152" s="2"/>
      <c r="D152" s="2"/>
      <c r="E152" s="2"/>
      <c r="F152" s="22"/>
      <c r="G152" s="3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1"/>
      <c r="X152" s="1"/>
      <c r="Y152" s="1"/>
      <c r="Z152" s="1"/>
    </row>
    <row r="153" spans="1:26" ht="15" customHeight="1" x14ac:dyDescent="0.2">
      <c r="A153" s="1"/>
      <c r="B153" s="14"/>
      <c r="C153" s="2"/>
      <c r="D153" s="2"/>
      <c r="E153" s="2"/>
      <c r="F153" s="22"/>
      <c r="G153" s="3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1"/>
      <c r="X153" s="1"/>
      <c r="Y153" s="1"/>
      <c r="Z153" s="1"/>
    </row>
    <row r="154" spans="1:26" ht="15" customHeight="1" x14ac:dyDescent="0.2">
      <c r="A154" s="1"/>
      <c r="B154" s="14"/>
      <c r="C154" s="2"/>
      <c r="D154" s="2"/>
      <c r="E154" s="2"/>
      <c r="F154" s="22"/>
      <c r="G154" s="3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1"/>
      <c r="X154" s="1"/>
      <c r="Y154" s="1"/>
      <c r="Z154" s="1"/>
    </row>
    <row r="155" spans="1:26" ht="15" customHeight="1" x14ac:dyDescent="0.2">
      <c r="A155" s="1"/>
      <c r="B155" s="14"/>
      <c r="C155" s="2"/>
      <c r="D155" s="2"/>
      <c r="E155" s="2"/>
      <c r="F155" s="22"/>
      <c r="G155" s="3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1"/>
      <c r="X155" s="1"/>
      <c r="Y155" s="1"/>
      <c r="Z155" s="1"/>
    </row>
    <row r="156" spans="1:26" ht="15" customHeight="1" x14ac:dyDescent="0.2">
      <c r="A156" s="1"/>
      <c r="B156" s="14"/>
      <c r="C156" s="2"/>
      <c r="D156" s="2"/>
      <c r="E156" s="2"/>
      <c r="F156" s="22"/>
      <c r="G156" s="3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1"/>
      <c r="X156" s="1"/>
      <c r="Y156" s="1"/>
      <c r="Z156" s="1"/>
    </row>
    <row r="157" spans="1:26" ht="15" customHeight="1" x14ac:dyDescent="0.2">
      <c r="A157" s="1"/>
      <c r="B157" s="14"/>
      <c r="C157" s="2"/>
      <c r="D157" s="2"/>
      <c r="E157" s="2"/>
      <c r="F157" s="22"/>
      <c r="G157" s="3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1"/>
      <c r="X157" s="1"/>
      <c r="Y157" s="1"/>
      <c r="Z157" s="1"/>
    </row>
    <row r="158" spans="1:26" ht="15" customHeight="1" x14ac:dyDescent="0.2">
      <c r="A158" s="1"/>
      <c r="B158" s="14"/>
      <c r="C158" s="2"/>
      <c r="D158" s="2"/>
      <c r="E158" s="2"/>
      <c r="F158" s="22"/>
      <c r="G158" s="3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1"/>
      <c r="X158" s="1"/>
      <c r="Y158" s="1"/>
      <c r="Z158" s="1"/>
    </row>
    <row r="159" spans="1:26" ht="15" customHeight="1" x14ac:dyDescent="0.2">
      <c r="A159" s="1"/>
      <c r="B159" s="14"/>
      <c r="C159" s="2"/>
      <c r="D159" s="2"/>
      <c r="E159" s="2"/>
      <c r="F159" s="22"/>
      <c r="G159" s="3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1"/>
      <c r="X159" s="1"/>
      <c r="Y159" s="1"/>
      <c r="Z159" s="1"/>
    </row>
    <row r="160" spans="1:26" ht="15" customHeight="1" x14ac:dyDescent="0.2">
      <c r="A160" s="1"/>
      <c r="B160" s="14"/>
      <c r="C160" s="2"/>
      <c r="D160" s="2"/>
      <c r="E160" s="2"/>
      <c r="F160" s="22"/>
      <c r="G160" s="3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1"/>
      <c r="X160" s="1"/>
      <c r="Y160" s="1"/>
      <c r="Z160" s="1"/>
    </row>
    <row r="161" spans="1:26" ht="15" customHeight="1" x14ac:dyDescent="0.2">
      <c r="A161" s="1"/>
      <c r="B161" s="14"/>
      <c r="C161" s="2"/>
      <c r="D161" s="2"/>
      <c r="E161" s="2"/>
      <c r="F161" s="22"/>
      <c r="G161" s="3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1"/>
      <c r="X161" s="1"/>
      <c r="Y161" s="1"/>
      <c r="Z161" s="1"/>
    </row>
    <row r="162" spans="1:26" ht="15" customHeight="1" x14ac:dyDescent="0.2">
      <c r="A162" s="1"/>
      <c r="B162" s="14"/>
      <c r="C162" s="2"/>
      <c r="D162" s="2"/>
      <c r="E162" s="2"/>
      <c r="F162" s="22"/>
      <c r="G162" s="3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1"/>
      <c r="X162" s="1"/>
      <c r="Y162" s="1"/>
      <c r="Z162" s="1"/>
    </row>
    <row r="163" spans="1:26" ht="15" customHeight="1" x14ac:dyDescent="0.2">
      <c r="A163" s="1"/>
      <c r="B163" s="14"/>
      <c r="C163" s="2"/>
      <c r="D163" s="2"/>
      <c r="E163" s="2"/>
      <c r="F163" s="22"/>
      <c r="G163" s="3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1"/>
      <c r="X163" s="1"/>
      <c r="Y163" s="1"/>
      <c r="Z163" s="1"/>
    </row>
    <row r="164" spans="1:26" ht="15" customHeight="1" x14ac:dyDescent="0.2">
      <c r="A164" s="1"/>
      <c r="B164" s="14"/>
      <c r="C164" s="2"/>
      <c r="D164" s="2"/>
      <c r="E164" s="2"/>
      <c r="F164" s="22"/>
      <c r="G164" s="3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1"/>
      <c r="X164" s="1"/>
      <c r="Y164" s="1"/>
      <c r="Z164" s="1"/>
    </row>
    <row r="165" spans="1:26" ht="15" customHeight="1" x14ac:dyDescent="0.2">
      <c r="A165" s="1"/>
      <c r="B165" s="14"/>
      <c r="C165" s="2"/>
      <c r="D165" s="2"/>
      <c r="E165" s="2"/>
      <c r="F165" s="22"/>
      <c r="G165" s="3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1"/>
      <c r="X165" s="1"/>
      <c r="Y165" s="1"/>
      <c r="Z165" s="1"/>
    </row>
    <row r="166" spans="1:26" ht="15" customHeight="1" x14ac:dyDescent="0.2">
      <c r="A166" s="1"/>
      <c r="B166" s="14"/>
      <c r="C166" s="2"/>
      <c r="D166" s="2"/>
      <c r="E166" s="2"/>
      <c r="F166" s="22"/>
      <c r="G166" s="3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1"/>
      <c r="X166" s="1"/>
      <c r="Y166" s="1"/>
      <c r="Z166" s="1"/>
    </row>
    <row r="167" spans="1:26" ht="15" customHeight="1" x14ac:dyDescent="0.2">
      <c r="A167" s="1"/>
      <c r="B167" s="14"/>
      <c r="C167" s="2"/>
      <c r="D167" s="2"/>
      <c r="E167" s="2"/>
      <c r="F167" s="22"/>
      <c r="G167" s="3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1"/>
      <c r="X167" s="1"/>
      <c r="Y167" s="1"/>
      <c r="Z167" s="1"/>
    </row>
    <row r="168" spans="1:26" ht="15" customHeight="1" x14ac:dyDescent="0.2">
      <c r="A168" s="1"/>
      <c r="B168" s="14"/>
      <c r="C168" s="2"/>
      <c r="D168" s="2"/>
      <c r="E168" s="2"/>
      <c r="F168" s="22"/>
      <c r="G168" s="3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1"/>
      <c r="X168" s="1"/>
      <c r="Y168" s="1"/>
      <c r="Z168" s="1"/>
    </row>
    <row r="169" spans="1:26" ht="15" customHeight="1" x14ac:dyDescent="0.2">
      <c r="A169" s="1"/>
      <c r="B169" s="14"/>
      <c r="C169" s="2"/>
      <c r="D169" s="2"/>
      <c r="E169" s="2"/>
      <c r="F169" s="22"/>
      <c r="G169" s="3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1"/>
      <c r="X169" s="1"/>
      <c r="Y169" s="1"/>
      <c r="Z169" s="1"/>
    </row>
    <row r="170" spans="1:26" ht="15" customHeight="1" x14ac:dyDescent="0.2">
      <c r="A170" s="1"/>
      <c r="B170" s="14"/>
      <c r="C170" s="2"/>
      <c r="D170" s="2"/>
      <c r="E170" s="2"/>
      <c r="F170" s="22"/>
      <c r="G170" s="3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1"/>
      <c r="X170" s="1"/>
      <c r="Y170" s="1"/>
      <c r="Z170" s="1"/>
    </row>
    <row r="171" spans="1:26" ht="15" customHeight="1" x14ac:dyDescent="0.2">
      <c r="A171" s="1"/>
      <c r="B171" s="14"/>
      <c r="C171" s="2"/>
      <c r="D171" s="2"/>
      <c r="E171" s="2"/>
      <c r="F171" s="22"/>
      <c r="G171" s="3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1"/>
      <c r="X171" s="1"/>
      <c r="Y171" s="1"/>
      <c r="Z171" s="1"/>
    </row>
    <row r="172" spans="1:26" ht="15" customHeight="1" x14ac:dyDescent="0.2">
      <c r="A172" s="1"/>
      <c r="B172" s="14"/>
      <c r="C172" s="2"/>
      <c r="D172" s="2"/>
      <c r="E172" s="2"/>
      <c r="F172" s="22"/>
      <c r="G172" s="3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1"/>
      <c r="X172" s="1"/>
      <c r="Y172" s="1"/>
      <c r="Z172" s="1"/>
    </row>
    <row r="173" spans="1:26" ht="15" customHeight="1" x14ac:dyDescent="0.2">
      <c r="A173" s="1"/>
      <c r="B173" s="14"/>
      <c r="C173" s="2"/>
      <c r="D173" s="2"/>
      <c r="E173" s="2"/>
      <c r="F173" s="22"/>
      <c r="G173" s="3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1"/>
      <c r="X173" s="1"/>
      <c r="Y173" s="1"/>
      <c r="Z173" s="1"/>
    </row>
    <row r="174" spans="1:26" ht="15" customHeight="1" x14ac:dyDescent="0.2">
      <c r="A174" s="1"/>
      <c r="B174" s="14"/>
      <c r="C174" s="2"/>
      <c r="D174" s="2"/>
      <c r="E174" s="2"/>
      <c r="F174" s="22"/>
      <c r="G174" s="3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1"/>
      <c r="X174" s="1"/>
      <c r="Y174" s="1"/>
      <c r="Z174" s="1"/>
    </row>
    <row r="175" spans="1:26" ht="15" customHeight="1" x14ac:dyDescent="0.2">
      <c r="A175" s="1"/>
      <c r="B175" s="14"/>
      <c r="C175" s="2"/>
      <c r="D175" s="2"/>
      <c r="E175" s="2"/>
      <c r="F175" s="22"/>
      <c r="G175" s="3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1"/>
      <c r="X175" s="1"/>
      <c r="Y175" s="1"/>
      <c r="Z175" s="1"/>
    </row>
    <row r="176" spans="1:26" ht="15" customHeight="1" x14ac:dyDescent="0.2">
      <c r="A176" s="1"/>
      <c r="B176" s="14"/>
      <c r="C176" s="2"/>
      <c r="D176" s="2"/>
      <c r="E176" s="2"/>
      <c r="F176" s="22"/>
      <c r="G176" s="3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1"/>
      <c r="X176" s="1"/>
      <c r="Y176" s="1"/>
      <c r="Z176" s="1"/>
    </row>
    <row r="177" spans="1:26" ht="15" customHeight="1" x14ac:dyDescent="0.2">
      <c r="A177" s="1"/>
      <c r="B177" s="14"/>
      <c r="C177" s="2"/>
      <c r="D177" s="2"/>
      <c r="E177" s="2"/>
      <c r="F177" s="22"/>
      <c r="G177" s="3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1"/>
      <c r="X177" s="1"/>
      <c r="Y177" s="1"/>
      <c r="Z177" s="1"/>
    </row>
    <row r="178" spans="1:26" ht="15" customHeight="1" x14ac:dyDescent="0.2">
      <c r="A178" s="1"/>
      <c r="B178" s="14"/>
      <c r="C178" s="2"/>
      <c r="D178" s="2"/>
      <c r="E178" s="2"/>
      <c r="F178" s="22"/>
      <c r="G178" s="3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1"/>
      <c r="X178" s="1"/>
      <c r="Y178" s="1"/>
      <c r="Z178" s="1"/>
    </row>
    <row r="179" spans="1:26" ht="15" customHeight="1" x14ac:dyDescent="0.2">
      <c r="A179" s="1"/>
      <c r="B179" s="14"/>
      <c r="C179" s="2"/>
      <c r="D179" s="2"/>
      <c r="E179" s="2"/>
      <c r="F179" s="22"/>
      <c r="G179" s="3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1"/>
      <c r="X179" s="1"/>
      <c r="Y179" s="1"/>
      <c r="Z179" s="1"/>
    </row>
    <row r="180" spans="1:26" ht="15" customHeight="1" x14ac:dyDescent="0.2">
      <c r="A180" s="1"/>
      <c r="B180" s="14"/>
      <c r="C180" s="2"/>
      <c r="D180" s="2"/>
      <c r="E180" s="2"/>
      <c r="F180" s="22"/>
      <c r="G180" s="3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1"/>
      <c r="X180" s="1"/>
      <c r="Y180" s="1"/>
      <c r="Z180" s="1"/>
    </row>
    <row r="181" spans="1:26" ht="15" customHeight="1" x14ac:dyDescent="0.2">
      <c r="A181" s="1"/>
      <c r="B181" s="14"/>
      <c r="C181" s="2"/>
      <c r="D181" s="2"/>
      <c r="E181" s="2"/>
      <c r="F181" s="22"/>
      <c r="G181" s="3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1"/>
      <c r="X181" s="1"/>
      <c r="Y181" s="1"/>
      <c r="Z181" s="1"/>
    </row>
    <row r="182" spans="1:26" ht="15" customHeight="1" x14ac:dyDescent="0.2">
      <c r="A182" s="1"/>
      <c r="B182" s="14"/>
      <c r="C182" s="2"/>
      <c r="D182" s="2"/>
      <c r="E182" s="2"/>
      <c r="F182" s="22"/>
      <c r="G182" s="3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1"/>
      <c r="X182" s="1"/>
      <c r="Y182" s="1"/>
      <c r="Z182" s="1"/>
    </row>
    <row r="183" spans="1:26" ht="15" customHeight="1" x14ac:dyDescent="0.2">
      <c r="A183" s="1"/>
      <c r="B183" s="14"/>
      <c r="C183" s="2"/>
      <c r="D183" s="2"/>
      <c r="E183" s="2"/>
      <c r="F183" s="22"/>
      <c r="G183" s="3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1"/>
      <c r="X183" s="1"/>
      <c r="Y183" s="1"/>
      <c r="Z183" s="1"/>
    </row>
    <row r="184" spans="1:26" ht="15" customHeight="1" x14ac:dyDescent="0.2">
      <c r="A184" s="1"/>
      <c r="B184" s="14"/>
      <c r="C184" s="2"/>
      <c r="D184" s="2"/>
      <c r="E184" s="2"/>
      <c r="F184" s="22"/>
      <c r="G184" s="3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1"/>
      <c r="X184" s="1"/>
      <c r="Y184" s="1"/>
      <c r="Z184" s="1"/>
    </row>
    <row r="185" spans="1:26" ht="15" customHeight="1" x14ac:dyDescent="0.2">
      <c r="A185" s="1"/>
      <c r="B185" s="14"/>
      <c r="C185" s="2"/>
      <c r="D185" s="2"/>
      <c r="E185" s="2"/>
      <c r="F185" s="22"/>
      <c r="G185" s="3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1"/>
      <c r="X185" s="1"/>
      <c r="Y185" s="1"/>
      <c r="Z185" s="1"/>
    </row>
    <row r="186" spans="1:26" ht="15" customHeight="1" x14ac:dyDescent="0.2">
      <c r="A186" s="1"/>
      <c r="B186" s="14"/>
      <c r="C186" s="2"/>
      <c r="D186" s="2"/>
      <c r="E186" s="2"/>
      <c r="F186" s="22"/>
      <c r="G186" s="3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1"/>
      <c r="X186" s="1"/>
      <c r="Y186" s="1"/>
      <c r="Z186" s="1"/>
    </row>
    <row r="187" spans="1:26" ht="15" customHeight="1" x14ac:dyDescent="0.2">
      <c r="A187" s="1"/>
      <c r="B187" s="14"/>
      <c r="C187" s="2"/>
      <c r="D187" s="2"/>
      <c r="E187" s="2"/>
      <c r="F187" s="22"/>
      <c r="G187" s="3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1"/>
      <c r="X187" s="1"/>
      <c r="Y187" s="1"/>
      <c r="Z187" s="1"/>
    </row>
    <row r="188" spans="1:26" ht="15" customHeight="1" x14ac:dyDescent="0.2">
      <c r="A188" s="1"/>
      <c r="B188" s="14"/>
      <c r="C188" s="2"/>
      <c r="D188" s="2"/>
      <c r="E188" s="2"/>
      <c r="F188" s="22"/>
      <c r="G188" s="3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1"/>
      <c r="X188" s="1"/>
      <c r="Y188" s="1"/>
      <c r="Z188" s="1"/>
    </row>
    <row r="189" spans="1:26" ht="15" customHeight="1" x14ac:dyDescent="0.2">
      <c r="A189" s="1"/>
      <c r="B189" s="14"/>
      <c r="C189" s="2"/>
      <c r="D189" s="2"/>
      <c r="E189" s="2"/>
      <c r="F189" s="22"/>
      <c r="G189" s="3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1"/>
      <c r="X189" s="1"/>
      <c r="Y189" s="1"/>
      <c r="Z189" s="1"/>
    </row>
    <row r="190" spans="1:26" ht="15" customHeight="1" x14ac:dyDescent="0.2">
      <c r="A190" s="1"/>
      <c r="B190" s="14"/>
      <c r="C190" s="2"/>
      <c r="D190" s="2"/>
      <c r="E190" s="2"/>
      <c r="F190" s="22"/>
      <c r="G190" s="3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1"/>
      <c r="X190" s="1"/>
      <c r="Y190" s="1"/>
      <c r="Z190" s="1"/>
    </row>
    <row r="191" spans="1:26" ht="15" customHeight="1" x14ac:dyDescent="0.2">
      <c r="A191" s="1"/>
      <c r="B191" s="14"/>
      <c r="C191" s="2"/>
      <c r="D191" s="2"/>
      <c r="E191" s="2"/>
      <c r="F191" s="22"/>
      <c r="G191" s="3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1"/>
      <c r="X191" s="1"/>
      <c r="Y191" s="1"/>
      <c r="Z191" s="1"/>
    </row>
    <row r="192" spans="1:26" ht="15" customHeight="1" x14ac:dyDescent="0.2">
      <c r="A192" s="1"/>
      <c r="B192" s="14"/>
      <c r="C192" s="2"/>
      <c r="D192" s="2"/>
      <c r="E192" s="2"/>
      <c r="F192" s="22"/>
      <c r="G192" s="3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1"/>
      <c r="X192" s="1"/>
      <c r="Y192" s="1"/>
      <c r="Z192" s="1"/>
    </row>
    <row r="193" spans="1:26" ht="15" customHeight="1" x14ac:dyDescent="0.2">
      <c r="A193" s="1"/>
      <c r="B193" s="14"/>
      <c r="C193" s="2"/>
      <c r="D193" s="2"/>
      <c r="E193" s="2"/>
      <c r="F193" s="22"/>
      <c r="G193" s="3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1"/>
      <c r="X193" s="1"/>
      <c r="Y193" s="1"/>
      <c r="Z193" s="1"/>
    </row>
    <row r="194" spans="1:26" ht="15" customHeight="1" x14ac:dyDescent="0.2">
      <c r="A194" s="1"/>
      <c r="B194" s="14"/>
      <c r="C194" s="2"/>
      <c r="D194" s="2"/>
      <c r="E194" s="2"/>
      <c r="F194" s="22"/>
      <c r="G194" s="3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1"/>
      <c r="X194" s="1"/>
      <c r="Y194" s="1"/>
      <c r="Z194" s="1"/>
    </row>
    <row r="195" spans="1:26" ht="15" customHeight="1" x14ac:dyDescent="0.2">
      <c r="A195" s="1"/>
      <c r="B195" s="14"/>
      <c r="C195" s="2"/>
      <c r="D195" s="2"/>
      <c r="E195" s="2"/>
      <c r="F195" s="22"/>
      <c r="G195" s="3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1"/>
      <c r="X195" s="1"/>
      <c r="Y195" s="1"/>
      <c r="Z195" s="1"/>
    </row>
    <row r="196" spans="1:26" ht="15" customHeight="1" x14ac:dyDescent="0.2">
      <c r="A196" s="1"/>
      <c r="B196" s="14"/>
      <c r="C196" s="2"/>
      <c r="D196" s="2"/>
      <c r="E196" s="2"/>
      <c r="F196" s="22"/>
      <c r="G196" s="3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1"/>
      <c r="X196" s="1"/>
      <c r="Y196" s="1"/>
      <c r="Z196" s="1"/>
    </row>
    <row r="197" spans="1:26" ht="15" customHeight="1" x14ac:dyDescent="0.2">
      <c r="A197" s="1"/>
      <c r="B197" s="14"/>
      <c r="C197" s="2"/>
      <c r="D197" s="2"/>
      <c r="E197" s="2"/>
      <c r="F197" s="22"/>
      <c r="G197" s="3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1"/>
      <c r="X197" s="1"/>
      <c r="Y197" s="1"/>
      <c r="Z197" s="1"/>
    </row>
    <row r="198" spans="1:26" ht="15" customHeight="1" x14ac:dyDescent="0.2">
      <c r="A198" s="1"/>
      <c r="B198" s="14"/>
      <c r="C198" s="2"/>
      <c r="D198" s="2"/>
      <c r="E198" s="2"/>
      <c r="F198" s="22"/>
      <c r="G198" s="3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1"/>
      <c r="X198" s="1"/>
      <c r="Y198" s="1"/>
      <c r="Z198" s="1"/>
    </row>
    <row r="199" spans="1:26" ht="15" customHeight="1" x14ac:dyDescent="0.2">
      <c r="A199" s="1"/>
      <c r="B199" s="14"/>
      <c r="C199" s="2"/>
      <c r="D199" s="2"/>
      <c r="E199" s="2"/>
      <c r="F199" s="22"/>
      <c r="G199" s="3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1"/>
      <c r="X199" s="1"/>
      <c r="Y199" s="1"/>
      <c r="Z199" s="1"/>
    </row>
    <row r="200" spans="1:26" ht="15" customHeight="1" x14ac:dyDescent="0.2">
      <c r="A200" s="1"/>
      <c r="B200" s="14"/>
      <c r="C200" s="2"/>
      <c r="D200" s="2"/>
      <c r="E200" s="2"/>
      <c r="F200" s="22"/>
      <c r="G200" s="3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1"/>
      <c r="X200" s="1"/>
      <c r="Y200" s="1"/>
      <c r="Z200" s="1"/>
    </row>
    <row r="201" spans="1:26" ht="15" customHeight="1" x14ac:dyDescent="0.2">
      <c r="A201" s="1"/>
      <c r="B201" s="14"/>
      <c r="C201" s="2"/>
      <c r="D201" s="2"/>
      <c r="E201" s="2"/>
      <c r="F201" s="22"/>
      <c r="G201" s="3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1"/>
      <c r="X201" s="1"/>
      <c r="Y201" s="1"/>
      <c r="Z201" s="1"/>
    </row>
    <row r="202" spans="1:26" ht="15" customHeight="1" x14ac:dyDescent="0.2">
      <c r="A202" s="1"/>
      <c r="B202" s="14"/>
      <c r="C202" s="2"/>
      <c r="D202" s="2"/>
      <c r="E202" s="2"/>
      <c r="F202" s="22"/>
      <c r="G202" s="3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1"/>
      <c r="X202" s="1"/>
      <c r="Y202" s="1"/>
      <c r="Z202" s="1"/>
    </row>
    <row r="203" spans="1:26" ht="15" customHeight="1" x14ac:dyDescent="0.2">
      <c r="A203" s="1"/>
      <c r="B203" s="14"/>
      <c r="C203" s="2"/>
      <c r="D203" s="2"/>
      <c r="E203" s="2"/>
      <c r="F203" s="22"/>
      <c r="G203" s="3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1"/>
      <c r="X203" s="1"/>
      <c r="Y203" s="1"/>
      <c r="Z203" s="1"/>
    </row>
    <row r="204" spans="1:26" ht="15" customHeight="1" x14ac:dyDescent="0.2">
      <c r="A204" s="1"/>
      <c r="B204" s="14"/>
      <c r="C204" s="2"/>
      <c r="D204" s="2"/>
      <c r="E204" s="2"/>
      <c r="F204" s="22"/>
      <c r="G204" s="3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1"/>
      <c r="X204" s="1"/>
      <c r="Y204" s="1"/>
      <c r="Z204" s="1"/>
    </row>
    <row r="205" spans="1:26" ht="15" customHeight="1" x14ac:dyDescent="0.2">
      <c r="A205" s="1"/>
      <c r="B205" s="14"/>
      <c r="C205" s="2"/>
      <c r="D205" s="2"/>
      <c r="E205" s="2"/>
      <c r="F205" s="22"/>
      <c r="G205" s="3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1"/>
      <c r="X205" s="1"/>
      <c r="Y205" s="1"/>
      <c r="Z205" s="1"/>
    </row>
    <row r="206" spans="1:26" ht="15" customHeight="1" x14ac:dyDescent="0.2">
      <c r="A206" s="1"/>
      <c r="B206" s="14"/>
      <c r="C206" s="2"/>
      <c r="D206" s="2"/>
      <c r="E206" s="2"/>
      <c r="F206" s="22"/>
      <c r="G206" s="3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1"/>
      <c r="X206" s="1"/>
      <c r="Y206" s="1"/>
      <c r="Z206" s="1"/>
    </row>
    <row r="207" spans="1:26" ht="15" customHeight="1" x14ac:dyDescent="0.2">
      <c r="A207" s="1"/>
      <c r="B207" s="14"/>
      <c r="C207" s="2"/>
      <c r="D207" s="2"/>
      <c r="E207" s="2"/>
      <c r="F207" s="22"/>
      <c r="G207" s="3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1"/>
      <c r="X207" s="1"/>
      <c r="Y207" s="1"/>
      <c r="Z207" s="1"/>
    </row>
    <row r="208" spans="1:26" ht="15" customHeight="1" x14ac:dyDescent="0.2">
      <c r="A208" s="1"/>
      <c r="B208" s="14"/>
      <c r="C208" s="2"/>
      <c r="D208" s="2"/>
      <c r="E208" s="2"/>
      <c r="F208" s="22"/>
      <c r="G208" s="3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1"/>
      <c r="X208" s="1"/>
      <c r="Y208" s="1"/>
      <c r="Z208" s="1"/>
    </row>
    <row r="209" spans="1:26" ht="15" customHeight="1" x14ac:dyDescent="0.2">
      <c r="A209" s="1"/>
      <c r="B209" s="14"/>
      <c r="C209" s="2"/>
      <c r="D209" s="2"/>
      <c r="E209" s="2"/>
      <c r="F209" s="22"/>
      <c r="G209" s="3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1"/>
      <c r="X209" s="1"/>
      <c r="Y209" s="1"/>
      <c r="Z209" s="1"/>
    </row>
    <row r="210" spans="1:26" ht="15" customHeight="1" x14ac:dyDescent="0.2">
      <c r="A210" s="1"/>
      <c r="B210" s="14"/>
      <c r="C210" s="2"/>
      <c r="D210" s="2"/>
      <c r="E210" s="2"/>
      <c r="F210" s="22"/>
      <c r="G210" s="3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1"/>
      <c r="X210" s="1"/>
      <c r="Y210" s="1"/>
      <c r="Z210" s="1"/>
    </row>
    <row r="211" spans="1:26" ht="15" customHeight="1" x14ac:dyDescent="0.2">
      <c r="A211" s="1"/>
      <c r="B211" s="14"/>
      <c r="C211" s="2"/>
      <c r="D211" s="2"/>
      <c r="E211" s="2"/>
      <c r="F211" s="22"/>
      <c r="G211" s="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1"/>
      <c r="X211" s="1"/>
      <c r="Y211" s="1"/>
      <c r="Z211" s="1"/>
    </row>
    <row r="212" spans="1:26" ht="15" customHeight="1" x14ac:dyDescent="0.2">
      <c r="A212" s="1"/>
      <c r="B212" s="14"/>
      <c r="C212" s="2"/>
      <c r="D212" s="2"/>
      <c r="E212" s="2"/>
      <c r="F212" s="22"/>
      <c r="G212" s="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1"/>
      <c r="X212" s="1"/>
      <c r="Y212" s="1"/>
      <c r="Z212" s="1"/>
    </row>
    <row r="213" spans="1:26" ht="15" customHeight="1" x14ac:dyDescent="0.2">
      <c r="A213" s="1"/>
      <c r="B213" s="14"/>
      <c r="C213" s="2"/>
      <c r="D213" s="2"/>
      <c r="E213" s="2"/>
      <c r="F213" s="22"/>
      <c r="G213" s="3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1"/>
      <c r="X213" s="1"/>
      <c r="Y213" s="1"/>
      <c r="Z213" s="1"/>
    </row>
    <row r="214" spans="1:26" ht="15" customHeight="1" x14ac:dyDescent="0.2">
      <c r="A214" s="1"/>
      <c r="B214" s="14"/>
      <c r="C214" s="2"/>
      <c r="D214" s="2"/>
      <c r="E214" s="2"/>
      <c r="F214" s="22"/>
      <c r="G214" s="3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1"/>
      <c r="X214" s="1"/>
      <c r="Y214" s="1"/>
      <c r="Z214" s="1"/>
    </row>
    <row r="215" spans="1:26" ht="15" customHeight="1" x14ac:dyDescent="0.2">
      <c r="A215" s="1"/>
      <c r="B215" s="14"/>
      <c r="C215" s="2"/>
      <c r="D215" s="2"/>
      <c r="E215" s="2"/>
      <c r="F215" s="22"/>
      <c r="G215" s="3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1"/>
      <c r="X215" s="1"/>
      <c r="Y215" s="1"/>
      <c r="Z215" s="1"/>
    </row>
    <row r="216" spans="1:26" ht="15" customHeight="1" x14ac:dyDescent="0.2">
      <c r="A216" s="1"/>
      <c r="B216" s="14"/>
      <c r="C216" s="2"/>
      <c r="D216" s="2"/>
      <c r="E216" s="2"/>
      <c r="F216" s="22"/>
      <c r="G216" s="3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1"/>
      <c r="X216" s="1"/>
      <c r="Y216" s="1"/>
      <c r="Z216" s="1"/>
    </row>
    <row r="217" spans="1:26" ht="15" customHeight="1" x14ac:dyDescent="0.2">
      <c r="A217" s="1"/>
      <c r="B217" s="14"/>
      <c r="C217" s="2"/>
      <c r="D217" s="2"/>
      <c r="E217" s="2"/>
      <c r="F217" s="22"/>
      <c r="G217" s="3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1"/>
      <c r="X217" s="1"/>
      <c r="Y217" s="1"/>
      <c r="Z217" s="1"/>
    </row>
    <row r="218" spans="1:26" ht="15" customHeight="1" x14ac:dyDescent="0.2">
      <c r="A218" s="1"/>
      <c r="B218" s="14"/>
      <c r="C218" s="2"/>
      <c r="D218" s="2"/>
      <c r="E218" s="2"/>
      <c r="F218" s="22"/>
      <c r="G218" s="3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1"/>
      <c r="X218" s="1"/>
      <c r="Y218" s="1"/>
      <c r="Z218" s="1"/>
    </row>
    <row r="219" spans="1:26" ht="15" customHeight="1" x14ac:dyDescent="0.2">
      <c r="A219" s="1"/>
      <c r="B219" s="14"/>
      <c r="C219" s="2"/>
      <c r="D219" s="2"/>
      <c r="E219" s="2"/>
      <c r="F219" s="22"/>
      <c r="G219" s="3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1"/>
      <c r="X219" s="1"/>
      <c r="Y219" s="1"/>
      <c r="Z219" s="1"/>
    </row>
    <row r="220" spans="1:26" ht="15" customHeight="1" x14ac:dyDescent="0.2">
      <c r="A220" s="1"/>
      <c r="B220" s="14"/>
      <c r="C220" s="2"/>
      <c r="D220" s="2"/>
      <c r="E220" s="2"/>
      <c r="F220" s="22"/>
      <c r="G220" s="3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1"/>
      <c r="X220" s="1"/>
      <c r="Y220" s="1"/>
      <c r="Z220" s="1"/>
    </row>
    <row r="221" spans="1:26" ht="15" customHeight="1" x14ac:dyDescent="0.2">
      <c r="A221" s="1"/>
      <c r="B221" s="14"/>
      <c r="C221" s="2"/>
      <c r="D221" s="2"/>
      <c r="E221" s="2"/>
      <c r="F221" s="22"/>
      <c r="G221" s="3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1"/>
      <c r="X221" s="1"/>
      <c r="Y221" s="1"/>
      <c r="Z221" s="1"/>
    </row>
    <row r="222" spans="1:26" ht="15" customHeight="1" x14ac:dyDescent="0.2">
      <c r="A222" s="1"/>
      <c r="B222" s="14"/>
      <c r="C222" s="2"/>
      <c r="D222" s="2"/>
      <c r="E222" s="2"/>
      <c r="F222" s="22"/>
      <c r="G222" s="3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1"/>
      <c r="X222" s="1"/>
      <c r="Y222" s="1"/>
      <c r="Z222" s="1"/>
    </row>
    <row r="223" spans="1:26" ht="15" customHeight="1" x14ac:dyDescent="0.2">
      <c r="A223" s="1"/>
      <c r="B223" s="14"/>
      <c r="C223" s="2"/>
      <c r="D223" s="2"/>
      <c r="E223" s="2"/>
      <c r="F223" s="22"/>
      <c r="G223" s="3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1"/>
      <c r="X223" s="1"/>
      <c r="Y223" s="1"/>
      <c r="Z223" s="1"/>
    </row>
    <row r="224" spans="1:26" ht="15" customHeight="1" x14ac:dyDescent="0.2">
      <c r="A224" s="1"/>
      <c r="B224" s="14"/>
      <c r="C224" s="2"/>
      <c r="D224" s="2"/>
      <c r="E224" s="2"/>
      <c r="F224" s="22"/>
      <c r="G224" s="3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1"/>
      <c r="X224" s="1"/>
      <c r="Y224" s="1"/>
      <c r="Z224" s="1"/>
    </row>
    <row r="225" spans="1:26" ht="15" customHeight="1" x14ac:dyDescent="0.2">
      <c r="A225" s="1"/>
      <c r="B225" s="14"/>
      <c r="C225" s="2"/>
      <c r="D225" s="2"/>
      <c r="E225" s="2"/>
      <c r="F225" s="22"/>
      <c r="G225" s="3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1"/>
      <c r="X225" s="1"/>
      <c r="Y225" s="1"/>
      <c r="Z225" s="1"/>
    </row>
    <row r="226" spans="1:26" ht="15" customHeight="1" x14ac:dyDescent="0.2">
      <c r="A226" s="1"/>
      <c r="B226" s="14"/>
      <c r="C226" s="2"/>
      <c r="D226" s="2"/>
      <c r="E226" s="2"/>
      <c r="F226" s="22"/>
      <c r="G226" s="3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1"/>
      <c r="X226" s="1"/>
      <c r="Y226" s="1"/>
      <c r="Z226" s="1"/>
    </row>
    <row r="227" spans="1:26" ht="15" customHeight="1" x14ac:dyDescent="0.2">
      <c r="A227" s="1"/>
      <c r="B227" s="14"/>
      <c r="C227" s="2"/>
      <c r="D227" s="2"/>
      <c r="E227" s="2"/>
      <c r="F227" s="22"/>
      <c r="G227" s="3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1"/>
      <c r="X227" s="1"/>
      <c r="Y227" s="1"/>
      <c r="Z227" s="1"/>
    </row>
    <row r="228" spans="1:26" ht="15" customHeight="1" x14ac:dyDescent="0.2">
      <c r="A228" s="1"/>
      <c r="B228" s="14"/>
      <c r="C228" s="2"/>
      <c r="D228" s="2"/>
      <c r="E228" s="2"/>
      <c r="F228" s="22"/>
      <c r="G228" s="3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1"/>
      <c r="X228" s="1"/>
      <c r="Y228" s="1"/>
      <c r="Z228" s="1"/>
    </row>
    <row r="229" spans="1:26" ht="15" customHeight="1" x14ac:dyDescent="0.2">
      <c r="A229" s="1"/>
      <c r="B229" s="14"/>
      <c r="C229" s="2"/>
      <c r="D229" s="2"/>
      <c r="E229" s="2"/>
      <c r="F229" s="22"/>
      <c r="G229" s="3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1"/>
      <c r="X229" s="1"/>
      <c r="Y229" s="1"/>
      <c r="Z229" s="1"/>
    </row>
    <row r="230" spans="1:26" ht="15" customHeight="1" x14ac:dyDescent="0.2">
      <c r="A230" s="1"/>
      <c r="B230" s="14"/>
      <c r="C230" s="2"/>
      <c r="D230" s="2"/>
      <c r="E230" s="2"/>
      <c r="F230" s="22"/>
      <c r="G230" s="3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1"/>
      <c r="X230" s="1"/>
      <c r="Y230" s="1"/>
      <c r="Z230" s="1"/>
    </row>
    <row r="231" spans="1:26" ht="15" customHeight="1" x14ac:dyDescent="0.2">
      <c r="A231" s="1"/>
      <c r="B231" s="14"/>
      <c r="C231" s="2"/>
      <c r="D231" s="2"/>
      <c r="E231" s="2"/>
      <c r="F231" s="22"/>
      <c r="G231" s="3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1"/>
      <c r="X231" s="1"/>
      <c r="Y231" s="1"/>
      <c r="Z231" s="1"/>
    </row>
    <row r="232" spans="1:26" ht="15" customHeight="1" x14ac:dyDescent="0.2">
      <c r="A232" s="1"/>
      <c r="B232" s="14"/>
      <c r="C232" s="2"/>
      <c r="D232" s="2"/>
      <c r="E232" s="2"/>
      <c r="F232" s="22"/>
      <c r="G232" s="3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1"/>
      <c r="X232" s="1"/>
      <c r="Y232" s="1"/>
      <c r="Z232" s="1"/>
    </row>
    <row r="233" spans="1:26" ht="15" customHeight="1" x14ac:dyDescent="0.2">
      <c r="A233" s="1"/>
      <c r="B233" s="14"/>
      <c r="C233" s="2"/>
      <c r="D233" s="2"/>
      <c r="E233" s="2"/>
      <c r="F233" s="22"/>
      <c r="G233" s="3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1"/>
      <c r="X233" s="1"/>
      <c r="Y233" s="1"/>
      <c r="Z233" s="1"/>
    </row>
    <row r="234" spans="1:26" ht="15" customHeight="1" x14ac:dyDescent="0.2">
      <c r="A234" s="1"/>
      <c r="B234" s="14"/>
      <c r="C234" s="2"/>
      <c r="D234" s="2"/>
      <c r="E234" s="2"/>
      <c r="F234" s="22"/>
      <c r="G234" s="3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1"/>
      <c r="X234" s="1"/>
      <c r="Y234" s="1"/>
      <c r="Z234" s="1"/>
    </row>
    <row r="235" spans="1:26" ht="15" customHeight="1" x14ac:dyDescent="0.2">
      <c r="A235" s="1"/>
      <c r="B235" s="14"/>
      <c r="C235" s="2"/>
      <c r="D235" s="2"/>
      <c r="E235" s="2"/>
      <c r="F235" s="22"/>
      <c r="G235" s="3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1"/>
      <c r="X235" s="1"/>
      <c r="Y235" s="1"/>
      <c r="Z235" s="1"/>
    </row>
    <row r="236" spans="1:26" ht="15" customHeight="1" x14ac:dyDescent="0.2">
      <c r="A236" s="1"/>
      <c r="B236" s="14"/>
      <c r="C236" s="2"/>
      <c r="D236" s="2"/>
      <c r="E236" s="2"/>
      <c r="F236" s="22"/>
      <c r="G236" s="3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1"/>
      <c r="X236" s="1"/>
      <c r="Y236" s="1"/>
      <c r="Z236" s="1"/>
    </row>
    <row r="237" spans="1:26" ht="15" customHeight="1" x14ac:dyDescent="0.2">
      <c r="A237" s="1"/>
      <c r="B237" s="14"/>
      <c r="C237" s="2"/>
      <c r="D237" s="2"/>
      <c r="E237" s="2"/>
      <c r="F237" s="22"/>
      <c r="G237" s="3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1"/>
      <c r="X237" s="1"/>
      <c r="Y237" s="1"/>
      <c r="Z237" s="1"/>
    </row>
    <row r="238" spans="1:26" ht="15" customHeight="1" x14ac:dyDescent="0.2">
      <c r="A238" s="1"/>
      <c r="B238" s="14"/>
      <c r="C238" s="2"/>
      <c r="D238" s="2"/>
      <c r="E238" s="2"/>
      <c r="F238" s="22"/>
      <c r="G238" s="3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1"/>
      <c r="X238" s="1"/>
      <c r="Y238" s="1"/>
      <c r="Z238" s="1"/>
    </row>
    <row r="239" spans="1:26" ht="15" customHeight="1" x14ac:dyDescent="0.2">
      <c r="A239" s="1"/>
      <c r="B239" s="14"/>
      <c r="C239" s="2"/>
      <c r="D239" s="2"/>
      <c r="E239" s="2"/>
      <c r="F239" s="22"/>
      <c r="G239" s="3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1"/>
      <c r="X239" s="1"/>
      <c r="Y239" s="1"/>
      <c r="Z239" s="1"/>
    </row>
    <row r="240" spans="1:26" ht="15" customHeight="1" x14ac:dyDescent="0.2">
      <c r="A240" s="1"/>
      <c r="B240" s="14"/>
      <c r="C240" s="2"/>
      <c r="D240" s="2"/>
      <c r="E240" s="2"/>
      <c r="F240" s="22"/>
      <c r="G240" s="3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1"/>
      <c r="X240" s="1"/>
      <c r="Y240" s="1"/>
      <c r="Z240" s="1"/>
    </row>
    <row r="241" spans="1:26" ht="15" customHeight="1" x14ac:dyDescent="0.2">
      <c r="A241" s="1"/>
      <c r="B241" s="14"/>
      <c r="C241" s="2"/>
      <c r="D241" s="2"/>
      <c r="E241" s="2"/>
      <c r="F241" s="22"/>
      <c r="G241" s="3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1"/>
      <c r="X241" s="1"/>
      <c r="Y241" s="1"/>
      <c r="Z241" s="1"/>
    </row>
    <row r="242" spans="1:26" ht="15" customHeight="1" x14ac:dyDescent="0.2">
      <c r="A242" s="1"/>
      <c r="B242" s="14"/>
      <c r="C242" s="2"/>
      <c r="D242" s="2"/>
      <c r="E242" s="2"/>
      <c r="F242" s="22"/>
      <c r="G242" s="3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1"/>
      <c r="X242" s="1"/>
      <c r="Y242" s="1"/>
      <c r="Z242" s="1"/>
    </row>
    <row r="243" spans="1:26" ht="15" customHeight="1" x14ac:dyDescent="0.2">
      <c r="A243" s="1"/>
      <c r="B243" s="14"/>
      <c r="C243" s="2"/>
      <c r="D243" s="2"/>
      <c r="E243" s="2"/>
      <c r="F243" s="22"/>
      <c r="G243" s="3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1"/>
      <c r="X243" s="1"/>
      <c r="Y243" s="1"/>
      <c r="Z243" s="1"/>
    </row>
    <row r="244" spans="1:26" ht="15" customHeight="1" x14ac:dyDescent="0.2">
      <c r="A244" s="1"/>
      <c r="B244" s="14"/>
      <c r="C244" s="2"/>
      <c r="D244" s="2"/>
      <c r="E244" s="2"/>
      <c r="F244" s="22"/>
      <c r="G244" s="3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1"/>
      <c r="X244" s="1"/>
      <c r="Y244" s="1"/>
      <c r="Z244" s="1"/>
    </row>
    <row r="245" spans="1:26" ht="15" customHeight="1" x14ac:dyDescent="0.2">
      <c r="A245" s="1"/>
      <c r="B245" s="14"/>
      <c r="C245" s="2"/>
      <c r="D245" s="2"/>
      <c r="E245" s="2"/>
      <c r="F245" s="22"/>
      <c r="G245" s="3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1"/>
      <c r="X245" s="1"/>
      <c r="Y245" s="1"/>
      <c r="Z245" s="1"/>
    </row>
    <row r="246" spans="1:26" ht="15" customHeight="1" x14ac:dyDescent="0.2">
      <c r="A246" s="1"/>
      <c r="B246" s="14"/>
      <c r="C246" s="2"/>
      <c r="D246" s="2"/>
      <c r="E246" s="2"/>
      <c r="F246" s="22"/>
      <c r="G246" s="3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1"/>
      <c r="X246" s="1"/>
      <c r="Y246" s="1"/>
      <c r="Z246" s="1"/>
    </row>
    <row r="247" spans="1:26" ht="15" customHeight="1" x14ac:dyDescent="0.2">
      <c r="A247" s="1"/>
      <c r="B247" s="14"/>
      <c r="C247" s="2"/>
      <c r="D247" s="2"/>
      <c r="E247" s="2"/>
      <c r="F247" s="22"/>
      <c r="G247" s="3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1"/>
      <c r="X247" s="1"/>
      <c r="Y247" s="1"/>
      <c r="Z247" s="1"/>
    </row>
    <row r="248" spans="1:26" ht="15" customHeight="1" x14ac:dyDescent="0.2">
      <c r="A248" s="1"/>
      <c r="B248" s="14"/>
      <c r="C248" s="2"/>
      <c r="D248" s="2"/>
      <c r="E248" s="2"/>
      <c r="F248" s="22"/>
      <c r="G248" s="3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1"/>
      <c r="X248" s="1"/>
      <c r="Y248" s="1"/>
      <c r="Z248" s="1"/>
    </row>
    <row r="249" spans="1:26" ht="15" customHeight="1" x14ac:dyDescent="0.2">
      <c r="A249" s="1"/>
      <c r="B249" s="14"/>
      <c r="C249" s="2"/>
      <c r="D249" s="2"/>
      <c r="E249" s="2"/>
      <c r="F249" s="22"/>
      <c r="G249" s="3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1"/>
      <c r="X249" s="1"/>
      <c r="Y249" s="1"/>
      <c r="Z249" s="1"/>
    </row>
    <row r="250" spans="1:26" ht="15" customHeight="1" x14ac:dyDescent="0.2">
      <c r="A250" s="1"/>
      <c r="B250" s="14"/>
      <c r="C250" s="2"/>
      <c r="D250" s="2"/>
      <c r="E250" s="2"/>
      <c r="F250" s="22"/>
      <c r="G250" s="3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1"/>
      <c r="X250" s="1"/>
      <c r="Y250" s="1"/>
      <c r="Z250" s="1"/>
    </row>
    <row r="251" spans="1:26" ht="15" customHeight="1" x14ac:dyDescent="0.2">
      <c r="A251" s="1"/>
      <c r="B251" s="14"/>
      <c r="C251" s="2"/>
      <c r="D251" s="2"/>
      <c r="E251" s="2"/>
      <c r="F251" s="22"/>
      <c r="G251" s="3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1"/>
      <c r="X251" s="1"/>
      <c r="Y251" s="1"/>
      <c r="Z251" s="1"/>
    </row>
    <row r="252" spans="1:26" ht="15" customHeight="1" x14ac:dyDescent="0.2">
      <c r="A252" s="1"/>
      <c r="B252" s="14"/>
      <c r="C252" s="2"/>
      <c r="D252" s="2"/>
      <c r="E252" s="2"/>
      <c r="F252" s="22"/>
      <c r="G252" s="3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1"/>
      <c r="X252" s="1"/>
      <c r="Y252" s="1"/>
      <c r="Z252" s="1"/>
    </row>
    <row r="253" spans="1:26" ht="15" customHeight="1" x14ac:dyDescent="0.2">
      <c r="A253" s="1"/>
      <c r="B253" s="14"/>
      <c r="C253" s="2"/>
      <c r="D253" s="2"/>
      <c r="E253" s="2"/>
      <c r="F253" s="22"/>
      <c r="G253" s="3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1"/>
      <c r="X253" s="1"/>
      <c r="Y253" s="1"/>
      <c r="Z253" s="1"/>
    </row>
    <row r="254" spans="1:26" ht="15" customHeight="1" x14ac:dyDescent="0.2">
      <c r="A254" s="1"/>
      <c r="B254" s="14"/>
      <c r="C254" s="2"/>
      <c r="D254" s="2"/>
      <c r="E254" s="2"/>
      <c r="F254" s="22"/>
      <c r="G254" s="3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1"/>
      <c r="X254" s="1"/>
      <c r="Y254" s="1"/>
      <c r="Z254" s="1"/>
    </row>
    <row r="255" spans="1:26" ht="15" customHeight="1" x14ac:dyDescent="0.2">
      <c r="A255" s="1"/>
      <c r="B255" s="14"/>
      <c r="C255" s="2"/>
      <c r="D255" s="2"/>
      <c r="E255" s="2"/>
      <c r="F255" s="22"/>
      <c r="G255" s="3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1"/>
      <c r="X255" s="1"/>
      <c r="Y255" s="1"/>
      <c r="Z255" s="1"/>
    </row>
    <row r="256" spans="1:26" ht="15" customHeight="1" x14ac:dyDescent="0.2">
      <c r="A256" s="1"/>
      <c r="B256" s="14"/>
      <c r="C256" s="2"/>
      <c r="D256" s="2"/>
      <c r="E256" s="2"/>
      <c r="F256" s="22"/>
      <c r="G256" s="3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1"/>
      <c r="X256" s="1"/>
      <c r="Y256" s="1"/>
      <c r="Z256" s="1"/>
    </row>
    <row r="257" spans="1:26" ht="15" customHeight="1" x14ac:dyDescent="0.2">
      <c r="A257" s="1"/>
      <c r="B257" s="14"/>
      <c r="C257" s="2"/>
      <c r="D257" s="2"/>
      <c r="E257" s="2"/>
      <c r="F257" s="22"/>
      <c r="G257" s="3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1"/>
      <c r="X257" s="1"/>
      <c r="Y257" s="1"/>
      <c r="Z257" s="1"/>
    </row>
    <row r="258" spans="1:26" ht="15" customHeight="1" x14ac:dyDescent="0.2">
      <c r="A258" s="1"/>
      <c r="B258" s="14"/>
      <c r="C258" s="2"/>
      <c r="D258" s="2"/>
      <c r="E258" s="2"/>
      <c r="F258" s="22"/>
      <c r="G258" s="3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1"/>
      <c r="X258" s="1"/>
      <c r="Y258" s="1"/>
      <c r="Z258" s="1"/>
    </row>
    <row r="259" spans="1:26" ht="15" customHeight="1" x14ac:dyDescent="0.2">
      <c r="A259" s="1"/>
      <c r="B259" s="14"/>
      <c r="C259" s="2"/>
      <c r="D259" s="2"/>
      <c r="E259" s="2"/>
      <c r="F259" s="22"/>
      <c r="G259" s="3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1"/>
      <c r="X259" s="1"/>
      <c r="Y259" s="1"/>
      <c r="Z259" s="1"/>
    </row>
    <row r="260" spans="1:26" ht="15" customHeight="1" x14ac:dyDescent="0.2">
      <c r="A260" s="1"/>
      <c r="B260" s="14"/>
      <c r="C260" s="2"/>
      <c r="D260" s="2"/>
      <c r="E260" s="2"/>
      <c r="F260" s="22"/>
      <c r="G260" s="3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1"/>
      <c r="X260" s="1"/>
      <c r="Y260" s="1"/>
      <c r="Z260" s="1"/>
    </row>
    <row r="261" spans="1:26" ht="15" customHeight="1" x14ac:dyDescent="0.2">
      <c r="A261" s="1"/>
      <c r="B261" s="14"/>
      <c r="C261" s="2"/>
      <c r="D261" s="2"/>
      <c r="E261" s="2"/>
      <c r="F261" s="22"/>
      <c r="G261" s="3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1"/>
      <c r="X261" s="1"/>
      <c r="Y261" s="1"/>
      <c r="Z261" s="1"/>
    </row>
    <row r="262" spans="1:26" ht="15" customHeight="1" x14ac:dyDescent="0.2">
      <c r="A262" s="1"/>
      <c r="B262" s="14"/>
      <c r="C262" s="2"/>
      <c r="D262" s="2"/>
      <c r="E262" s="2"/>
      <c r="F262" s="22"/>
      <c r="G262" s="3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1"/>
      <c r="X262" s="1"/>
      <c r="Y262" s="1"/>
      <c r="Z262" s="1"/>
    </row>
    <row r="263" spans="1:26" ht="15" customHeight="1" x14ac:dyDescent="0.2">
      <c r="A263" s="1"/>
      <c r="B263" s="14"/>
      <c r="C263" s="2"/>
      <c r="D263" s="2"/>
      <c r="E263" s="2"/>
      <c r="F263" s="22"/>
      <c r="G263" s="3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1"/>
      <c r="X263" s="1"/>
      <c r="Y263" s="1"/>
      <c r="Z263" s="1"/>
    </row>
    <row r="264" spans="1:26" ht="15" customHeight="1" x14ac:dyDescent="0.2">
      <c r="A264" s="1"/>
      <c r="B264" s="14"/>
      <c r="C264" s="2"/>
      <c r="D264" s="2"/>
      <c r="E264" s="2"/>
      <c r="F264" s="22"/>
      <c r="G264" s="3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1"/>
      <c r="X264" s="1"/>
      <c r="Y264" s="1"/>
      <c r="Z264" s="1"/>
    </row>
    <row r="265" spans="1:26" ht="15" customHeight="1" x14ac:dyDescent="0.2">
      <c r="A265" s="1"/>
      <c r="B265" s="14"/>
      <c r="C265" s="2"/>
      <c r="D265" s="2"/>
      <c r="E265" s="2"/>
      <c r="F265" s="22"/>
      <c r="G265" s="3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1"/>
      <c r="X265" s="1"/>
      <c r="Y265" s="1"/>
      <c r="Z265" s="1"/>
    </row>
    <row r="266" spans="1:26" ht="15" customHeight="1" x14ac:dyDescent="0.2">
      <c r="A266" s="1"/>
      <c r="B266" s="14"/>
      <c r="C266" s="2"/>
      <c r="D266" s="2"/>
      <c r="E266" s="2"/>
      <c r="F266" s="22"/>
      <c r="G266" s="3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1"/>
      <c r="X266" s="1"/>
      <c r="Y266" s="1"/>
      <c r="Z266" s="1"/>
    </row>
    <row r="267" spans="1:26" ht="15" customHeight="1" x14ac:dyDescent="0.2">
      <c r="A267" s="1"/>
      <c r="B267" s="14"/>
      <c r="C267" s="2"/>
      <c r="D267" s="2"/>
      <c r="E267" s="2"/>
      <c r="F267" s="22"/>
      <c r="G267" s="3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1"/>
      <c r="X267" s="1"/>
      <c r="Y267" s="1"/>
      <c r="Z267" s="1"/>
    </row>
    <row r="268" spans="1:26" ht="15" customHeight="1" x14ac:dyDescent="0.2">
      <c r="A268" s="1"/>
      <c r="B268" s="14"/>
      <c r="C268" s="2"/>
      <c r="D268" s="2"/>
      <c r="E268" s="2"/>
      <c r="F268" s="22"/>
      <c r="G268" s="3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1"/>
      <c r="X268" s="1"/>
      <c r="Y268" s="1"/>
      <c r="Z268" s="1"/>
    </row>
    <row r="269" spans="1:26" ht="15" customHeight="1" x14ac:dyDescent="0.2">
      <c r="A269" s="1"/>
      <c r="B269" s="14"/>
      <c r="C269" s="2"/>
      <c r="D269" s="2"/>
      <c r="E269" s="2"/>
      <c r="F269" s="22"/>
      <c r="G269" s="3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1"/>
      <c r="X269" s="1"/>
      <c r="Y269" s="1"/>
      <c r="Z269" s="1"/>
    </row>
    <row r="270" spans="1:26" ht="15" customHeight="1" x14ac:dyDescent="0.2">
      <c r="A270" s="1"/>
      <c r="B270" s="14"/>
      <c r="C270" s="2"/>
      <c r="D270" s="2"/>
      <c r="E270" s="2"/>
      <c r="F270" s="22"/>
      <c r="G270" s="3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1"/>
      <c r="X270" s="1"/>
      <c r="Y270" s="1"/>
      <c r="Z270" s="1"/>
    </row>
    <row r="271" spans="1:26" ht="15" customHeight="1" x14ac:dyDescent="0.2">
      <c r="A271" s="1"/>
      <c r="B271" s="14"/>
      <c r="C271" s="2"/>
      <c r="D271" s="2"/>
      <c r="E271" s="2"/>
      <c r="F271" s="22"/>
      <c r="G271" s="3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1"/>
      <c r="X271" s="1"/>
      <c r="Y271" s="1"/>
      <c r="Z271" s="1"/>
    </row>
    <row r="272" spans="1:26" ht="15" customHeight="1" x14ac:dyDescent="0.2">
      <c r="A272" s="1"/>
      <c r="B272" s="14"/>
      <c r="C272" s="2"/>
      <c r="D272" s="2"/>
      <c r="E272" s="2"/>
      <c r="F272" s="22"/>
      <c r="G272" s="3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1"/>
      <c r="X272" s="1"/>
      <c r="Y272" s="1"/>
      <c r="Z272" s="1"/>
    </row>
    <row r="273" spans="1:26" ht="15" customHeight="1" x14ac:dyDescent="0.2">
      <c r="A273" s="1"/>
      <c r="B273" s="14"/>
      <c r="C273" s="2"/>
      <c r="D273" s="2"/>
      <c r="E273" s="2"/>
      <c r="F273" s="22"/>
      <c r="G273" s="3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1"/>
      <c r="X273" s="1"/>
      <c r="Y273" s="1"/>
      <c r="Z273" s="1"/>
    </row>
    <row r="274" spans="1:26" ht="15.75" customHeight="1" x14ac:dyDescent="0.2">
      <c r="A274" s="1"/>
      <c r="B274" s="14"/>
      <c r="C274" s="2"/>
      <c r="D274" s="2"/>
      <c r="E274" s="2"/>
      <c r="F274" s="22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4"/>
      <c r="C275" s="2"/>
      <c r="D275" s="2"/>
      <c r="E275" s="2"/>
      <c r="F275" s="22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4"/>
      <c r="C276" s="2"/>
      <c r="D276" s="2"/>
      <c r="E276" s="2"/>
      <c r="F276" s="22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4"/>
      <c r="C277" s="2"/>
      <c r="D277" s="2"/>
      <c r="E277" s="2"/>
      <c r="F277" s="22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4"/>
      <c r="C278" s="2"/>
      <c r="D278" s="2"/>
      <c r="E278" s="2"/>
      <c r="F278" s="22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4"/>
      <c r="C279" s="2"/>
      <c r="D279" s="2"/>
      <c r="E279" s="2"/>
      <c r="F279" s="22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4"/>
      <c r="C280" s="2"/>
      <c r="D280" s="2"/>
      <c r="E280" s="2"/>
      <c r="F280" s="22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4"/>
      <c r="C281" s="2"/>
      <c r="D281" s="2"/>
      <c r="E281" s="2"/>
      <c r="F281" s="22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4"/>
      <c r="C282" s="2"/>
      <c r="D282" s="2"/>
      <c r="E282" s="2"/>
      <c r="F282" s="22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4"/>
      <c r="C283" s="2"/>
      <c r="D283" s="2"/>
      <c r="E283" s="2"/>
      <c r="F283" s="22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4"/>
      <c r="C284" s="2"/>
      <c r="D284" s="2"/>
      <c r="E284" s="2"/>
      <c r="F284" s="22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4"/>
      <c r="C285" s="2"/>
      <c r="D285" s="2"/>
      <c r="E285" s="2"/>
      <c r="F285" s="22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4"/>
      <c r="C286" s="2"/>
      <c r="D286" s="2"/>
      <c r="E286" s="2"/>
      <c r="F286" s="22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4"/>
      <c r="C287" s="2"/>
      <c r="D287" s="2"/>
      <c r="E287" s="2"/>
      <c r="F287" s="22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4"/>
      <c r="C288" s="2"/>
      <c r="D288" s="2"/>
      <c r="E288" s="2"/>
      <c r="F288" s="22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4"/>
      <c r="C289" s="2"/>
      <c r="D289" s="2"/>
      <c r="E289" s="2"/>
      <c r="F289" s="22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4"/>
      <c r="C290" s="2"/>
      <c r="D290" s="2"/>
      <c r="E290" s="2"/>
      <c r="F290" s="22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4"/>
      <c r="C291" s="2"/>
      <c r="D291" s="2"/>
      <c r="E291" s="2"/>
      <c r="F291" s="22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4"/>
      <c r="C292" s="2"/>
      <c r="D292" s="2"/>
      <c r="E292" s="2"/>
      <c r="F292" s="22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4"/>
      <c r="C293" s="2"/>
      <c r="D293" s="2"/>
      <c r="E293" s="2"/>
      <c r="F293" s="22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4"/>
      <c r="C294" s="2"/>
      <c r="D294" s="2"/>
      <c r="E294" s="2"/>
      <c r="F294" s="22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4"/>
      <c r="C295" s="2"/>
      <c r="D295" s="2"/>
      <c r="E295" s="2"/>
      <c r="F295" s="22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4"/>
      <c r="C296" s="2"/>
      <c r="D296" s="2"/>
      <c r="E296" s="2"/>
      <c r="F296" s="22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4"/>
      <c r="C297" s="2"/>
      <c r="D297" s="2"/>
      <c r="E297" s="2"/>
      <c r="F297" s="22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4"/>
      <c r="C298" s="2"/>
      <c r="D298" s="2"/>
      <c r="E298" s="2"/>
      <c r="F298" s="22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4"/>
      <c r="C299" s="2"/>
      <c r="D299" s="2"/>
      <c r="E299" s="2"/>
      <c r="F299" s="22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4"/>
      <c r="C300" s="2"/>
      <c r="D300" s="2"/>
      <c r="E300" s="2"/>
      <c r="F300" s="2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4"/>
      <c r="C301" s="2"/>
      <c r="D301" s="2"/>
      <c r="E301" s="2"/>
      <c r="F301" s="2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4"/>
      <c r="C302" s="2"/>
      <c r="D302" s="2"/>
      <c r="E302" s="2"/>
      <c r="F302" s="2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4"/>
      <c r="C303" s="2"/>
      <c r="D303" s="2"/>
      <c r="E303" s="2"/>
      <c r="F303" s="2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4"/>
      <c r="C304" s="2"/>
      <c r="D304" s="2"/>
      <c r="E304" s="2"/>
      <c r="F304" s="2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4"/>
      <c r="C305" s="2"/>
      <c r="D305" s="2"/>
      <c r="E305" s="2"/>
      <c r="F305" s="2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4"/>
      <c r="C306" s="2"/>
      <c r="D306" s="2"/>
      <c r="E306" s="2"/>
      <c r="F306" s="2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4"/>
      <c r="C307" s="2"/>
      <c r="D307" s="2"/>
      <c r="E307" s="2"/>
      <c r="F307" s="2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4"/>
      <c r="C308" s="2"/>
      <c r="D308" s="2"/>
      <c r="E308" s="2"/>
      <c r="F308" s="2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4"/>
      <c r="C309" s="2"/>
      <c r="D309" s="2"/>
      <c r="E309" s="2"/>
      <c r="F309" s="2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4"/>
      <c r="C310" s="2"/>
      <c r="D310" s="2"/>
      <c r="E310" s="2"/>
      <c r="F310" s="2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4"/>
      <c r="C311" s="2"/>
      <c r="D311" s="2"/>
      <c r="E311" s="2"/>
      <c r="F311" s="2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4"/>
      <c r="C312" s="2"/>
      <c r="D312" s="2"/>
      <c r="E312" s="2"/>
      <c r="F312" s="2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4"/>
      <c r="C313" s="2"/>
      <c r="D313" s="2"/>
      <c r="E313" s="2"/>
      <c r="F313" s="2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4"/>
      <c r="C314" s="2"/>
      <c r="D314" s="2"/>
      <c r="E314" s="2"/>
      <c r="F314" s="2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4"/>
      <c r="C315" s="2"/>
      <c r="D315" s="2"/>
      <c r="E315" s="2"/>
      <c r="F315" s="2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4"/>
      <c r="C316" s="2"/>
      <c r="D316" s="2"/>
      <c r="E316" s="2"/>
      <c r="F316" s="2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4"/>
      <c r="C317" s="2"/>
      <c r="D317" s="2"/>
      <c r="E317" s="2"/>
      <c r="F317" s="2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4"/>
      <c r="C318" s="2"/>
      <c r="D318" s="2"/>
      <c r="E318" s="2"/>
      <c r="F318" s="2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4"/>
      <c r="C319" s="2"/>
      <c r="D319" s="2"/>
      <c r="E319" s="2"/>
      <c r="F319" s="2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4"/>
      <c r="C320" s="2"/>
      <c r="D320" s="2"/>
      <c r="E320" s="2"/>
      <c r="F320" s="2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4"/>
      <c r="C321" s="2"/>
      <c r="D321" s="2"/>
      <c r="E321" s="2"/>
      <c r="F321" s="2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4"/>
      <c r="C322" s="2"/>
      <c r="D322" s="2"/>
      <c r="E322" s="2"/>
      <c r="F322" s="2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4"/>
      <c r="C323" s="2"/>
      <c r="D323" s="2"/>
      <c r="E323" s="2"/>
      <c r="F323" s="2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4"/>
      <c r="C324" s="2"/>
      <c r="D324" s="2"/>
      <c r="E324" s="2"/>
      <c r="F324" s="2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4"/>
      <c r="C325" s="2"/>
      <c r="D325" s="2"/>
      <c r="E325" s="2"/>
      <c r="F325" s="2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" customHeight="1" x14ac:dyDescent="0.2">
      <c r="A988" s="1"/>
      <c r="B988" s="1"/>
      <c r="C988" s="1"/>
      <c r="D988" s="1"/>
      <c r="E988" s="1"/>
      <c r="F988" s="3"/>
      <c r="G988" s="1"/>
    </row>
    <row r="989" spans="1:26" ht="15" customHeight="1" x14ac:dyDescent="0.2">
      <c r="A989" s="1"/>
      <c r="B989" s="1"/>
      <c r="C989" s="1"/>
      <c r="D989" s="1"/>
      <c r="E989" s="1"/>
      <c r="F989" s="3"/>
      <c r="G989" s="1"/>
    </row>
    <row r="990" spans="1:26" ht="15" customHeight="1" x14ac:dyDescent="0.2">
      <c r="A990" s="1"/>
      <c r="B990" s="1"/>
      <c r="C990" s="1"/>
      <c r="D990" s="1"/>
      <c r="E990" s="1"/>
      <c r="F990" s="3"/>
      <c r="G990" s="1"/>
    </row>
    <row r="991" spans="1:26" ht="15" customHeight="1" x14ac:dyDescent="0.2">
      <c r="A991" s="1"/>
      <c r="B991" s="1"/>
      <c r="C991" s="1"/>
      <c r="D991" s="1"/>
      <c r="E991" s="1"/>
      <c r="F991" s="3"/>
      <c r="G991" s="1"/>
    </row>
    <row r="992" spans="1:26" ht="15" customHeight="1" x14ac:dyDescent="0.2">
      <c r="A992" s="1"/>
      <c r="B992" s="1"/>
      <c r="C992" s="1"/>
      <c r="D992" s="1"/>
      <c r="E992" s="1"/>
      <c r="F992" s="3"/>
      <c r="G992" s="1"/>
    </row>
    <row r="993" spans="1:7" ht="15" customHeight="1" x14ac:dyDescent="0.2">
      <c r="A993" s="1"/>
      <c r="B993" s="1"/>
      <c r="C993" s="1"/>
      <c r="D993" s="1"/>
      <c r="E993" s="1"/>
      <c r="F993" s="3"/>
      <c r="G993" s="1"/>
    </row>
    <row r="994" spans="1:7" ht="15" customHeight="1" x14ac:dyDescent="0.2">
      <c r="B994" s="1"/>
      <c r="C994" s="1"/>
      <c r="D994" s="1"/>
      <c r="E994" s="1"/>
      <c r="F994" s="3"/>
      <c r="G994" s="1"/>
    </row>
    <row r="995" spans="1:7" ht="15" customHeight="1" x14ac:dyDescent="0.2">
      <c r="B995" s="1"/>
      <c r="C995" s="1"/>
      <c r="D995" s="1"/>
      <c r="E995" s="1"/>
      <c r="F995" s="3"/>
      <c r="G995" s="1"/>
    </row>
    <row r="996" spans="1:7" ht="15" customHeight="1" x14ac:dyDescent="0.2">
      <c r="B996" s="1"/>
      <c r="C996" s="1"/>
      <c r="D996" s="1"/>
      <c r="E996" s="1"/>
      <c r="F996" s="3"/>
      <c r="G996" s="1"/>
    </row>
    <row r="997" spans="1:7" ht="15" customHeight="1" x14ac:dyDescent="0.2">
      <c r="B997" s="1"/>
      <c r="C997" s="1"/>
      <c r="D997" s="1"/>
      <c r="E997" s="1"/>
      <c r="F997" s="3"/>
      <c r="G997" s="1"/>
    </row>
    <row r="998" spans="1:7" ht="15" customHeight="1" x14ac:dyDescent="0.2">
      <c r="B998" s="1"/>
      <c r="C998" s="1"/>
      <c r="D998" s="1"/>
      <c r="E998" s="1"/>
      <c r="F998" s="3"/>
      <c r="G998" s="1"/>
    </row>
    <row r="999" spans="1:7" ht="15" customHeight="1" x14ac:dyDescent="0.2">
      <c r="B999" s="1"/>
      <c r="C999" s="1"/>
      <c r="D999" s="1"/>
      <c r="E999" s="1"/>
      <c r="F999" s="3"/>
      <c r="G999" s="1"/>
    </row>
    <row r="1000" spans="1:7" ht="15" customHeight="1" x14ac:dyDescent="0.2">
      <c r="B1000" s="1"/>
      <c r="C1000" s="1"/>
      <c r="D1000" s="1"/>
      <c r="E1000" s="1"/>
      <c r="F1000" s="3"/>
      <c r="G1000" s="1"/>
    </row>
    <row r="1001" spans="1:7" ht="15" customHeight="1" x14ac:dyDescent="0.2">
      <c r="B1001" s="1"/>
      <c r="C1001" s="1"/>
      <c r="D1001" s="1"/>
      <c r="E1001" s="1"/>
      <c r="F1001" s="3"/>
      <c r="G1001" s="1"/>
    </row>
    <row r="1002" spans="1:7" ht="15" customHeight="1" x14ac:dyDescent="0.2">
      <c r="B1002" s="1"/>
      <c r="C1002" s="1"/>
      <c r="D1002" s="1"/>
      <c r="E1002" s="1"/>
      <c r="F1002" s="3"/>
      <c r="G1002" s="1"/>
    </row>
    <row r="1003" spans="1:7" ht="15" customHeight="1" x14ac:dyDescent="0.2">
      <c r="B1003" s="1"/>
      <c r="C1003" s="1"/>
      <c r="D1003" s="1"/>
      <c r="E1003" s="1"/>
      <c r="F1003" s="3"/>
      <c r="G1003" s="1"/>
    </row>
    <row r="1004" spans="1:7" ht="15" customHeight="1" x14ac:dyDescent="0.2">
      <c r="B1004" s="1"/>
      <c r="C1004" s="1"/>
      <c r="D1004" s="1"/>
      <c r="E1004" s="1"/>
      <c r="F1004" s="3"/>
      <c r="G1004" s="1"/>
    </row>
    <row r="1005" spans="1:7" ht="15" customHeight="1" x14ac:dyDescent="0.2">
      <c r="B1005" s="1"/>
      <c r="C1005" s="1"/>
      <c r="D1005" s="1"/>
      <c r="E1005" s="1"/>
      <c r="F1005" s="3"/>
      <c r="G1005" s="1"/>
    </row>
    <row r="1006" spans="1:7" ht="15" customHeight="1" x14ac:dyDescent="0.2">
      <c r="B1006" s="1"/>
      <c r="C1006" s="1"/>
      <c r="D1006" s="1"/>
      <c r="E1006" s="1"/>
      <c r="F1006" s="3"/>
      <c r="G1006" s="1"/>
    </row>
    <row r="1007" spans="1:7" ht="15" customHeight="1" x14ac:dyDescent="0.2">
      <c r="B1007" s="1"/>
      <c r="C1007" s="1"/>
      <c r="D1007" s="1"/>
      <c r="E1007" s="1"/>
      <c r="F1007" s="3"/>
      <c r="G1007" s="1"/>
    </row>
    <row r="1008" spans="1:7" ht="15" customHeight="1" x14ac:dyDescent="0.2">
      <c r="B1008" s="1"/>
      <c r="C1008" s="1"/>
      <c r="D1008" s="1"/>
      <c r="E1008" s="1"/>
      <c r="F1008" s="3"/>
      <c r="G1008" s="1"/>
    </row>
    <row r="1009" spans="2:7" ht="15" customHeight="1" x14ac:dyDescent="0.2">
      <c r="B1009" s="1"/>
      <c r="C1009" s="1"/>
      <c r="D1009" s="1"/>
      <c r="E1009" s="1"/>
      <c r="F1009" s="3"/>
      <c r="G1009" s="1"/>
    </row>
    <row r="1010" spans="2:7" ht="15" customHeight="1" x14ac:dyDescent="0.2">
      <c r="B1010" s="1"/>
      <c r="C1010" s="1"/>
      <c r="D1010" s="1"/>
      <c r="E1010" s="1"/>
      <c r="F1010" s="3"/>
      <c r="G1010" s="1"/>
    </row>
    <row r="1011" spans="2:7" ht="15" customHeight="1" x14ac:dyDescent="0.2">
      <c r="B1011" s="1"/>
      <c r="C1011" s="1"/>
      <c r="D1011" s="1"/>
      <c r="E1011" s="1"/>
      <c r="F1011" s="3"/>
      <c r="G1011" s="1"/>
    </row>
    <row r="1012" spans="2:7" ht="15" customHeight="1" x14ac:dyDescent="0.2">
      <c r="B1012" s="1"/>
      <c r="C1012" s="1"/>
      <c r="D1012" s="1"/>
      <c r="E1012" s="1"/>
      <c r="F1012" s="3"/>
      <c r="G1012" s="1"/>
    </row>
    <row r="1013" spans="2:7" ht="15" customHeight="1" x14ac:dyDescent="0.2">
      <c r="B1013" s="1"/>
      <c r="C1013" s="1"/>
      <c r="D1013" s="1"/>
      <c r="E1013" s="1"/>
      <c r="F1013" s="3"/>
      <c r="G1013" s="1"/>
    </row>
    <row r="1014" spans="2:7" ht="15" customHeight="1" x14ac:dyDescent="0.2">
      <c r="B1014" s="1"/>
      <c r="C1014" s="1"/>
      <c r="D1014" s="1"/>
      <c r="E1014" s="1"/>
      <c r="F1014" s="3"/>
    </row>
    <row r="1015" spans="2:7" ht="15" customHeight="1" x14ac:dyDescent="0.2">
      <c r="B1015" s="1"/>
      <c r="C1015" s="1"/>
      <c r="D1015" s="1"/>
      <c r="E1015" s="1"/>
      <c r="F1015" s="3"/>
    </row>
    <row r="1016" spans="2:7" ht="15" customHeight="1" x14ac:dyDescent="0.2">
      <c r="B1016" s="1"/>
      <c r="C1016" s="1"/>
      <c r="D1016" s="1"/>
      <c r="E1016" s="1"/>
      <c r="F1016" s="3"/>
    </row>
    <row r="1017" spans="2:7" ht="15" customHeight="1" x14ac:dyDescent="0.2">
      <c r="B1017" s="1"/>
      <c r="C1017" s="1"/>
      <c r="D1017" s="1"/>
      <c r="E1017" s="1"/>
      <c r="F1017" s="3"/>
    </row>
    <row r="1018" spans="2:7" ht="15" customHeight="1" x14ac:dyDescent="0.2">
      <c r="B1018" s="1"/>
      <c r="C1018" s="1"/>
      <c r="D1018" s="1"/>
      <c r="E1018" s="1"/>
      <c r="F1018" s="3"/>
    </row>
    <row r="1019" spans="2:7" ht="15" customHeight="1" x14ac:dyDescent="0.2">
      <c r="B1019" s="1"/>
      <c r="C1019" s="1"/>
      <c r="D1019" s="1"/>
      <c r="E1019" s="1"/>
      <c r="F1019" s="3"/>
    </row>
    <row r="1020" spans="2:7" ht="15" customHeight="1" x14ac:dyDescent="0.2">
      <c r="B1020" s="1"/>
      <c r="C1020" s="1"/>
      <c r="D1020" s="1"/>
      <c r="E1020" s="1"/>
      <c r="F1020" s="3"/>
    </row>
    <row r="1021" spans="2:7" ht="15" customHeight="1" x14ac:dyDescent="0.2">
      <c r="B1021" s="1"/>
      <c r="C1021" s="1"/>
      <c r="D1021" s="1"/>
      <c r="E1021" s="1"/>
      <c r="F1021" s="3"/>
    </row>
    <row r="1022" spans="2:7" ht="15" customHeight="1" x14ac:dyDescent="0.2">
      <c r="B1022" s="1"/>
      <c r="C1022" s="1"/>
      <c r="D1022" s="1"/>
      <c r="E1022" s="1"/>
      <c r="F1022" s="3"/>
    </row>
    <row r="1023" spans="2:7" ht="15" customHeight="1" x14ac:dyDescent="0.2">
      <c r="B1023" s="1"/>
      <c r="C1023" s="1"/>
      <c r="D1023" s="1"/>
      <c r="E1023" s="1"/>
      <c r="F1023" s="3"/>
    </row>
    <row r="1024" spans="2:7" ht="15" customHeight="1" x14ac:dyDescent="0.2">
      <c r="B1024" s="1"/>
      <c r="C1024" s="1"/>
      <c r="D1024" s="1"/>
      <c r="E1024" s="1"/>
      <c r="F1024" s="3"/>
    </row>
    <row r="1025" spans="2:6" ht="15" customHeight="1" x14ac:dyDescent="0.2">
      <c r="B1025" s="1"/>
      <c r="C1025" s="1"/>
      <c r="D1025" s="1"/>
      <c r="E1025" s="1"/>
      <c r="F1025" s="3"/>
    </row>
    <row r="1026" spans="2:6" ht="15" customHeight="1" x14ac:dyDescent="0.2">
      <c r="B1026" s="1"/>
      <c r="C1026" s="1"/>
      <c r="D1026" s="1"/>
      <c r="E1026" s="1"/>
      <c r="F1026" s="3"/>
    </row>
    <row r="1027" spans="2:6" ht="15" customHeight="1" x14ac:dyDescent="0.2">
      <c r="B1027" s="1"/>
      <c r="C1027" s="1"/>
      <c r="D1027" s="1"/>
      <c r="E1027" s="1"/>
      <c r="F1027" s="3"/>
    </row>
    <row r="1028" spans="2:6" ht="15" customHeight="1" x14ac:dyDescent="0.2">
      <c r="B1028" s="1"/>
      <c r="C1028" s="1"/>
      <c r="D1028" s="1"/>
      <c r="E1028" s="1"/>
      <c r="F1028" s="3"/>
    </row>
    <row r="1029" spans="2:6" ht="15" customHeight="1" x14ac:dyDescent="0.2">
      <c r="B1029" s="1"/>
      <c r="C1029" s="1"/>
      <c r="D1029" s="1"/>
      <c r="E1029" s="1"/>
      <c r="F1029" s="3"/>
    </row>
    <row r="1030" spans="2:6" ht="15" customHeight="1" x14ac:dyDescent="0.2">
      <c r="B1030" s="1"/>
      <c r="C1030" s="1"/>
      <c r="D1030" s="1"/>
      <c r="E1030" s="1"/>
      <c r="F1030" s="3"/>
    </row>
    <row r="1031" spans="2:6" ht="15" customHeight="1" x14ac:dyDescent="0.2">
      <c r="B1031" s="1"/>
      <c r="C1031" s="1"/>
      <c r="D1031" s="1"/>
      <c r="E1031" s="1"/>
      <c r="F1031" s="3"/>
    </row>
    <row r="1032" spans="2:6" ht="15" customHeight="1" x14ac:dyDescent="0.2">
      <c r="B1032" s="1"/>
      <c r="C1032" s="1"/>
      <c r="D1032" s="1"/>
      <c r="E1032" s="1"/>
      <c r="F1032" s="3"/>
    </row>
    <row r="1033" spans="2:6" ht="15" customHeight="1" x14ac:dyDescent="0.2">
      <c r="B1033" s="1"/>
      <c r="C1033" s="1"/>
      <c r="D1033" s="1"/>
      <c r="E1033" s="1"/>
      <c r="F1033" s="3"/>
    </row>
    <row r="1034" spans="2:6" ht="15" customHeight="1" x14ac:dyDescent="0.2">
      <c r="B1034" s="1"/>
      <c r="C1034" s="1"/>
      <c r="D1034" s="1"/>
      <c r="E1034" s="1"/>
      <c r="F1034" s="3"/>
    </row>
    <row r="1035" spans="2:6" ht="15" customHeight="1" x14ac:dyDescent="0.2">
      <c r="B1035" s="1"/>
      <c r="C1035" s="1"/>
      <c r="D1035" s="1"/>
      <c r="E1035" s="1"/>
      <c r="F1035" s="3"/>
    </row>
    <row r="1036" spans="2:6" ht="15" customHeight="1" x14ac:dyDescent="0.2">
      <c r="B1036" s="1"/>
      <c r="C1036" s="1"/>
      <c r="D1036" s="1"/>
      <c r="E1036" s="1"/>
      <c r="F1036" s="3"/>
    </row>
    <row r="1037" spans="2:6" ht="15" customHeight="1" x14ac:dyDescent="0.2">
      <c r="B1037" s="1"/>
      <c r="C1037" s="1"/>
      <c r="D1037" s="1"/>
      <c r="E1037" s="1"/>
      <c r="F1037" s="3"/>
    </row>
    <row r="1038" spans="2:6" ht="15" customHeight="1" x14ac:dyDescent="0.2">
      <c r="B1038" s="1"/>
      <c r="C1038" s="1"/>
      <c r="D1038" s="1"/>
      <c r="E1038" s="1"/>
      <c r="F1038" s="3"/>
    </row>
    <row r="1039" spans="2:6" ht="15" customHeight="1" x14ac:dyDescent="0.2">
      <c r="B1039" s="1"/>
      <c r="C1039" s="1"/>
      <c r="D1039" s="1"/>
      <c r="E1039" s="1"/>
      <c r="F1039" s="3"/>
    </row>
  </sheetData>
  <mergeCells count="5">
    <mergeCell ref="A2:G2"/>
    <mergeCell ref="A3:G3"/>
    <mergeCell ref="A4:G4"/>
    <mergeCell ref="A5:G5"/>
    <mergeCell ref="H28:H29"/>
  </mergeCells>
  <printOptions horizontalCentered="1" verticalCentered="1"/>
  <pageMargins left="0" right="0" top="0.26" bottom="0.27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2"/>
  <sheetViews>
    <sheetView showGridLines="0" showWhiteSpace="0" zoomScale="80" zoomScaleNormal="80" zoomScalePageLayoutView="70" workbookViewId="0">
      <selection activeCell="H31" sqref="H31"/>
    </sheetView>
  </sheetViews>
  <sheetFormatPr baseColWidth="10" defaultColWidth="14.42578125" defaultRowHeight="15" customHeight="1" x14ac:dyDescent="0.2"/>
  <cols>
    <col min="1" max="1" width="7.85546875" style="24" customWidth="1"/>
    <col min="2" max="2" width="15.140625" style="24" customWidth="1"/>
    <col min="3" max="3" width="8.140625" style="24" customWidth="1"/>
    <col min="4" max="4" width="32.28515625" style="24" customWidth="1"/>
    <col min="5" max="5" width="8.85546875" style="24" customWidth="1"/>
    <col min="6" max="6" width="11.7109375" style="24" customWidth="1"/>
    <col min="7" max="7" width="6.28515625" style="24" customWidth="1"/>
    <col min="8" max="8" width="23.42578125" style="24" bestFit="1" customWidth="1"/>
    <col min="9" max="9" width="27.85546875" style="24" customWidth="1"/>
    <col min="10" max="10" width="23.5703125" style="24" customWidth="1"/>
    <col min="11" max="11" width="21.5703125" style="24" customWidth="1"/>
    <col min="12" max="23" width="10.7109375" style="24" customWidth="1"/>
    <col min="24" max="16384" width="14.42578125" style="24"/>
  </cols>
  <sheetData>
    <row r="1" spans="1:26" ht="15" customHeight="1" x14ac:dyDescent="0.2">
      <c r="A1" s="36"/>
      <c r="B1" s="262" t="s">
        <v>143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15" customHeight="1" x14ac:dyDescent="0.2">
      <c r="A2" s="36"/>
      <c r="B2" s="262" t="s">
        <v>0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5" customHeight="1" x14ac:dyDescent="0.2">
      <c r="A3" s="36"/>
      <c r="B3" s="262" t="s">
        <v>144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5" customHeight="1" x14ac:dyDescent="0.2">
      <c r="A4" s="36"/>
      <c r="B4" s="262" t="s">
        <v>1228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5" customHeight="1" x14ac:dyDescent="0.2">
      <c r="A5" s="36"/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5" customHeight="1" thickBot="1" x14ac:dyDescent="0.25">
      <c r="A6" s="36"/>
      <c r="B6" s="263"/>
      <c r="C6" s="263"/>
      <c r="D6" s="263"/>
      <c r="E6" s="263"/>
      <c r="F6" s="264"/>
      <c r="G6" s="264"/>
      <c r="H6" s="264"/>
      <c r="I6" s="263"/>
      <c r="J6" s="263"/>
      <c r="K6" s="264"/>
      <c r="L6" s="264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5" customHeight="1" x14ac:dyDescent="0.2">
      <c r="A7" s="36"/>
      <c r="B7" s="263"/>
      <c r="C7" s="265"/>
      <c r="D7" s="266"/>
      <c r="E7" s="266"/>
      <c r="F7" s="266"/>
      <c r="G7" s="266"/>
      <c r="H7" s="266"/>
      <c r="I7" s="266"/>
      <c r="J7" s="266"/>
      <c r="K7" s="267"/>
      <c r="L7" s="26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5" customHeight="1" x14ac:dyDescent="0.25">
      <c r="A8" s="36"/>
      <c r="B8" s="263"/>
      <c r="C8" s="268"/>
      <c r="D8" s="269" t="s">
        <v>1229</v>
      </c>
      <c r="E8" s="270"/>
      <c r="F8" s="270"/>
      <c r="G8" s="270"/>
      <c r="H8" s="270"/>
      <c r="I8" s="270"/>
      <c r="J8" s="271">
        <v>9358324325.1099987</v>
      </c>
      <c r="K8" s="272"/>
      <c r="L8" s="26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5" customHeight="1" x14ac:dyDescent="0.2">
      <c r="A9" s="36"/>
      <c r="B9" s="263"/>
      <c r="C9" s="268"/>
      <c r="D9" s="270"/>
      <c r="E9" s="270"/>
      <c r="F9" s="270"/>
      <c r="G9" s="270"/>
      <c r="H9" s="270"/>
      <c r="I9" s="270"/>
      <c r="J9" s="270"/>
      <c r="K9" s="272"/>
      <c r="L9" s="26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5" customHeight="1" x14ac:dyDescent="0.25">
      <c r="A10" s="36"/>
      <c r="B10" s="263"/>
      <c r="C10" s="268"/>
      <c r="D10" s="270"/>
      <c r="E10" s="270"/>
      <c r="F10" s="270"/>
      <c r="G10" s="270"/>
      <c r="H10" s="270"/>
      <c r="I10" s="270"/>
      <c r="J10" s="271"/>
      <c r="K10" s="272"/>
      <c r="L10" s="26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5" customHeight="1" x14ac:dyDescent="0.25">
      <c r="A11" s="36"/>
      <c r="B11" s="263"/>
      <c r="C11" s="268"/>
      <c r="D11" s="269" t="s">
        <v>1230</v>
      </c>
      <c r="E11" s="270"/>
      <c r="F11" s="270"/>
      <c r="G11" s="270"/>
      <c r="H11" s="270"/>
      <c r="I11" s="270"/>
      <c r="J11" s="271">
        <v>3082319881.4700012</v>
      </c>
      <c r="K11" s="272"/>
      <c r="L11" s="26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5" customHeight="1" x14ac:dyDescent="0.2">
      <c r="A12" s="36"/>
      <c r="B12" s="263"/>
      <c r="C12" s="268"/>
      <c r="D12" s="270"/>
      <c r="E12" s="270"/>
      <c r="F12" s="270"/>
      <c r="G12" s="270"/>
      <c r="H12" s="270"/>
      <c r="I12" s="270"/>
      <c r="J12" s="270"/>
      <c r="K12" s="272"/>
      <c r="L12" s="26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" customHeight="1" x14ac:dyDescent="0.2">
      <c r="A13" s="36"/>
      <c r="B13" s="263"/>
      <c r="C13" s="268"/>
      <c r="D13" s="270"/>
      <c r="E13" s="270"/>
      <c r="F13" s="270"/>
      <c r="G13" s="270"/>
      <c r="H13" s="270"/>
      <c r="I13" s="270"/>
      <c r="J13" s="270"/>
      <c r="K13" s="272"/>
      <c r="L13" s="26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5" customHeight="1" x14ac:dyDescent="0.25">
      <c r="A14" s="36"/>
      <c r="B14" s="263"/>
      <c r="C14" s="268"/>
      <c r="D14" s="269" t="s">
        <v>1229</v>
      </c>
      <c r="E14" s="270"/>
      <c r="F14" s="270"/>
      <c r="G14" s="270"/>
      <c r="H14" s="270"/>
      <c r="I14" s="270"/>
      <c r="J14" s="271">
        <v>12440644206.58</v>
      </c>
      <c r="K14" s="272"/>
      <c r="L14" s="26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5" customHeight="1" thickBot="1" x14ac:dyDescent="0.25">
      <c r="A15" s="36"/>
      <c r="B15" s="263"/>
      <c r="C15" s="273"/>
      <c r="D15" s="274"/>
      <c r="E15" s="274"/>
      <c r="F15" s="274"/>
      <c r="G15" s="274"/>
      <c r="H15" s="274"/>
      <c r="I15" s="274"/>
      <c r="J15" s="274"/>
      <c r="K15" s="275"/>
      <c r="L15" s="26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5" customHeight="1" x14ac:dyDescent="0.2">
      <c r="A16" s="36"/>
      <c r="B16" s="263"/>
      <c r="C16" s="276"/>
      <c r="D16" s="276"/>
      <c r="E16" s="276"/>
      <c r="F16" s="276"/>
      <c r="G16" s="276"/>
      <c r="H16" s="276"/>
      <c r="I16" s="276"/>
      <c r="J16" s="276"/>
      <c r="K16" s="263"/>
      <c r="L16" s="26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5" customHeight="1" x14ac:dyDescent="0.2">
      <c r="A17" s="36"/>
      <c r="B17" s="263"/>
      <c r="C17" s="276"/>
      <c r="D17" s="276"/>
      <c r="E17" s="276"/>
      <c r="F17" s="276"/>
      <c r="G17" s="276"/>
      <c r="H17" s="276"/>
      <c r="I17" s="276"/>
      <c r="J17" s="276"/>
      <c r="K17" s="263"/>
      <c r="L17" s="26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5" customHeight="1" thickBot="1" x14ac:dyDescent="0.25">
      <c r="A18" s="36"/>
      <c r="B18" s="263"/>
      <c r="C18" s="276"/>
      <c r="D18" s="276"/>
      <c r="E18" s="276"/>
      <c r="F18" s="276"/>
      <c r="G18" s="276"/>
      <c r="H18" s="276"/>
      <c r="I18" s="276"/>
      <c r="J18" s="276"/>
      <c r="K18" s="263"/>
      <c r="L18" s="26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5" customHeight="1" x14ac:dyDescent="0.2">
      <c r="A19" s="36"/>
      <c r="B19" s="263"/>
      <c r="C19" s="277"/>
      <c r="D19" s="278"/>
      <c r="E19" s="278"/>
      <c r="F19" s="278"/>
      <c r="G19" s="278"/>
      <c r="H19" s="278"/>
      <c r="I19" s="278"/>
      <c r="J19" s="278"/>
      <c r="K19" s="267"/>
      <c r="L19" s="26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" customHeight="1" x14ac:dyDescent="0.2">
      <c r="A20" s="36"/>
      <c r="B20" s="263"/>
      <c r="C20" s="268"/>
      <c r="D20" s="279" t="s">
        <v>145</v>
      </c>
      <c r="E20" s="279"/>
      <c r="F20" s="279"/>
      <c r="G20" s="279"/>
      <c r="H20" s="279"/>
      <c r="I20" s="279"/>
      <c r="J20" s="279"/>
      <c r="K20" s="272"/>
      <c r="L20" s="26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5.75" customHeight="1" x14ac:dyDescent="0.25">
      <c r="A21" s="36"/>
      <c r="B21" s="263"/>
      <c r="C21" s="268"/>
      <c r="D21" s="270"/>
      <c r="E21" s="270"/>
      <c r="F21" s="270"/>
      <c r="G21" s="270"/>
      <c r="H21" s="270"/>
      <c r="I21" s="270"/>
      <c r="J21" s="270"/>
      <c r="K21" s="280"/>
      <c r="L21" s="26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5.75" customHeight="1" x14ac:dyDescent="0.25">
      <c r="A22" s="36"/>
      <c r="B22" s="263"/>
      <c r="C22" s="268"/>
      <c r="D22" s="269" t="s">
        <v>146</v>
      </c>
      <c r="E22" s="270"/>
      <c r="F22" s="270"/>
      <c r="G22" s="270"/>
      <c r="H22" s="270"/>
      <c r="I22" s="270"/>
      <c r="J22" s="271">
        <v>3876639162.1199999</v>
      </c>
      <c r="K22" s="280"/>
      <c r="L22" s="26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5" customHeight="1" x14ac:dyDescent="0.25">
      <c r="A23" s="36"/>
      <c r="B23" s="263"/>
      <c r="C23" s="268"/>
      <c r="D23" s="281" t="s">
        <v>147</v>
      </c>
      <c r="E23" s="281"/>
      <c r="F23" s="270"/>
      <c r="G23" s="270"/>
      <c r="H23" s="37">
        <v>0</v>
      </c>
      <c r="I23" s="270"/>
      <c r="J23" s="270"/>
      <c r="K23" s="280"/>
      <c r="L23" s="26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.75" customHeight="1" x14ac:dyDescent="0.2">
      <c r="A24" s="36"/>
      <c r="B24" s="263"/>
      <c r="C24" s="268"/>
      <c r="D24" s="281" t="s">
        <v>148</v>
      </c>
      <c r="E24" s="281"/>
      <c r="F24" s="270"/>
      <c r="G24" s="270"/>
      <c r="H24" s="37">
        <v>159177376</v>
      </c>
      <c r="I24" s="270"/>
      <c r="J24" s="270"/>
      <c r="K24" s="272"/>
      <c r="L24" s="26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5" customHeight="1" x14ac:dyDescent="0.2">
      <c r="A25" s="36"/>
      <c r="B25" s="263"/>
      <c r="C25" s="268"/>
      <c r="D25" s="281" t="s">
        <v>149</v>
      </c>
      <c r="E25" s="281"/>
      <c r="F25" s="270"/>
      <c r="G25" s="270"/>
      <c r="H25" s="37">
        <v>3717461786.1199999</v>
      </c>
      <c r="I25" s="270"/>
      <c r="J25" s="270"/>
      <c r="K25" s="272"/>
      <c r="L25" s="26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30" customHeight="1" x14ac:dyDescent="0.2">
      <c r="A26" s="36"/>
      <c r="B26" s="263"/>
      <c r="C26" s="268"/>
      <c r="D26" s="281" t="s">
        <v>150</v>
      </c>
      <c r="E26" s="281"/>
      <c r="F26" s="270"/>
      <c r="G26" s="270"/>
      <c r="H26" s="38">
        <v>0</v>
      </c>
      <c r="I26" s="270"/>
      <c r="J26" s="270"/>
      <c r="K26" s="282"/>
      <c r="L26" s="26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15" customHeight="1" x14ac:dyDescent="0.2">
      <c r="A27" s="36"/>
      <c r="B27" s="263"/>
      <c r="C27" s="268"/>
      <c r="D27" s="281" t="s">
        <v>151</v>
      </c>
      <c r="E27" s="281"/>
      <c r="F27" s="270"/>
      <c r="G27" s="270"/>
      <c r="H27" s="37"/>
      <c r="I27" s="270"/>
      <c r="J27" s="270"/>
      <c r="K27" s="272"/>
      <c r="L27" s="26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5.75" customHeight="1" x14ac:dyDescent="0.2">
      <c r="A28" s="36"/>
      <c r="B28" s="263"/>
      <c r="C28" s="268"/>
      <c r="D28" s="270"/>
      <c r="E28" s="270"/>
      <c r="F28" s="270"/>
      <c r="G28" s="270"/>
      <c r="H28" s="283"/>
      <c r="I28" s="270"/>
      <c r="J28" s="270"/>
      <c r="K28" s="272"/>
      <c r="L28" s="26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5" customHeight="1" x14ac:dyDescent="0.25">
      <c r="A29" s="36"/>
      <c r="B29" s="263"/>
      <c r="C29" s="268"/>
      <c r="D29" s="269" t="s">
        <v>152</v>
      </c>
      <c r="E29" s="270"/>
      <c r="F29" s="270"/>
      <c r="G29" s="270"/>
      <c r="H29" s="283"/>
      <c r="I29" s="270"/>
      <c r="J29" s="271">
        <v>-794319280.64999974</v>
      </c>
      <c r="K29" s="272"/>
      <c r="L29" s="26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15" customHeight="1" x14ac:dyDescent="0.2">
      <c r="A30" s="36"/>
      <c r="B30" s="263"/>
      <c r="C30" s="268"/>
      <c r="D30" s="281" t="s">
        <v>148</v>
      </c>
      <c r="E30" s="281"/>
      <c r="F30" s="270"/>
      <c r="G30" s="270"/>
      <c r="H30" s="37">
        <v>0</v>
      </c>
      <c r="I30" s="270"/>
      <c r="J30" s="270"/>
      <c r="K30" s="272"/>
      <c r="L30" s="26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5" customHeight="1" x14ac:dyDescent="0.2">
      <c r="A31" s="36"/>
      <c r="B31" s="263"/>
      <c r="C31" s="268"/>
      <c r="D31" s="281" t="s">
        <v>153</v>
      </c>
      <c r="E31" s="281"/>
      <c r="F31" s="270"/>
      <c r="G31" s="270"/>
      <c r="H31" s="37">
        <v>-794319280.64999974</v>
      </c>
      <c r="I31" s="270"/>
      <c r="J31" s="270"/>
      <c r="K31" s="272"/>
      <c r="L31" s="26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15.75" customHeight="1" x14ac:dyDescent="0.2">
      <c r="A32" s="36"/>
      <c r="B32" s="263"/>
      <c r="C32" s="268"/>
      <c r="D32" s="281" t="s">
        <v>149</v>
      </c>
      <c r="E32" s="281"/>
      <c r="F32" s="270"/>
      <c r="G32" s="37"/>
      <c r="H32" s="37"/>
      <c r="I32" s="270"/>
      <c r="J32" s="270"/>
      <c r="K32" s="272"/>
      <c r="L32" s="26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5.75" customHeight="1" x14ac:dyDescent="0.2">
      <c r="A33" s="36"/>
      <c r="B33" s="263"/>
      <c r="C33" s="268"/>
      <c r="D33" s="284" t="s">
        <v>150</v>
      </c>
      <c r="E33" s="270"/>
      <c r="F33" s="270"/>
      <c r="G33" s="270"/>
      <c r="H33" s="37">
        <v>0</v>
      </c>
      <c r="I33" s="270"/>
      <c r="J33" s="270"/>
      <c r="K33" s="272"/>
      <c r="L33" s="26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5" customHeight="1" x14ac:dyDescent="0.25">
      <c r="A34" s="36"/>
      <c r="B34" s="263"/>
      <c r="C34" s="268"/>
      <c r="D34" s="269" t="s">
        <v>154</v>
      </c>
      <c r="E34" s="285"/>
      <c r="F34" s="285"/>
      <c r="G34" s="285"/>
      <c r="H34" s="285"/>
      <c r="I34" s="285"/>
      <c r="J34" s="271">
        <v>3082319881.4700003</v>
      </c>
      <c r="K34" s="272"/>
      <c r="L34" s="26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5.75" customHeight="1" thickBot="1" x14ac:dyDescent="0.25">
      <c r="A35" s="29"/>
      <c r="B35" s="263"/>
      <c r="C35" s="273"/>
      <c r="D35" s="286"/>
      <c r="E35" s="286"/>
      <c r="F35" s="286"/>
      <c r="G35" s="286"/>
      <c r="H35" s="286"/>
      <c r="I35" s="286"/>
      <c r="J35" s="286"/>
      <c r="K35" s="275"/>
      <c r="L35" s="26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5" customHeight="1" x14ac:dyDescent="0.2">
      <c r="A36" s="29"/>
      <c r="B36" s="263"/>
      <c r="C36" s="276"/>
      <c r="D36" s="276"/>
      <c r="E36" s="276"/>
      <c r="F36" s="276"/>
      <c r="G36" s="276"/>
      <c r="H36" s="276"/>
      <c r="I36" s="276"/>
      <c r="J36" s="276"/>
      <c r="K36" s="263"/>
      <c r="L36" s="26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5" customHeight="1" x14ac:dyDescent="0.2">
      <c r="A37" s="29"/>
      <c r="B37" s="287"/>
      <c r="C37" s="288"/>
      <c r="D37" s="289"/>
      <c r="E37" s="289"/>
      <c r="F37" s="289"/>
      <c r="G37" s="288"/>
      <c r="H37" s="290"/>
      <c r="I37" s="288"/>
      <c r="J37" s="291"/>
      <c r="K37" s="291"/>
      <c r="L37" s="291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5" customHeight="1" x14ac:dyDescent="0.2">
      <c r="A38" s="29"/>
      <c r="B38" s="287"/>
      <c r="C38" s="288"/>
      <c r="D38" s="289"/>
      <c r="E38" s="289"/>
      <c r="F38" s="289"/>
      <c r="G38" s="288"/>
      <c r="H38" s="290"/>
      <c r="I38" s="288"/>
      <c r="J38" s="291"/>
      <c r="K38" s="291"/>
      <c r="L38" s="291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15" customHeight="1" x14ac:dyDescent="0.2">
      <c r="A39" s="29"/>
      <c r="B39" s="287"/>
      <c r="C39" s="288"/>
      <c r="D39" s="289"/>
      <c r="E39" s="289"/>
      <c r="F39" s="289"/>
      <c r="G39" s="288"/>
      <c r="H39" s="290"/>
      <c r="I39" s="288"/>
      <c r="J39" s="291"/>
      <c r="K39" s="291"/>
      <c r="L39" s="291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15" customHeight="1" x14ac:dyDescent="0.2">
      <c r="A40" s="29"/>
      <c r="B40" s="287"/>
      <c r="C40" s="288"/>
      <c r="D40" s="289"/>
      <c r="E40" s="289"/>
      <c r="F40" s="289"/>
      <c r="G40" s="288"/>
      <c r="H40" s="290"/>
      <c r="I40" s="288"/>
      <c r="J40" s="291"/>
      <c r="K40" s="291"/>
      <c r="L40" s="291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15" customHeight="1" x14ac:dyDescent="0.2">
      <c r="A41" s="29"/>
      <c r="B41" s="287"/>
      <c r="C41" s="288"/>
      <c r="D41" s="289"/>
      <c r="E41" s="289"/>
      <c r="F41" s="292"/>
      <c r="G41" s="288"/>
      <c r="H41" s="290"/>
      <c r="I41" s="288"/>
      <c r="J41" s="291"/>
      <c r="K41" s="291"/>
      <c r="L41" s="291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15" customHeight="1" x14ac:dyDescent="0.2">
      <c r="A42" s="29"/>
      <c r="B42" s="287"/>
      <c r="C42" s="293"/>
      <c r="D42" s="293"/>
      <c r="E42" s="288"/>
      <c r="F42" s="293"/>
      <c r="G42" s="288"/>
      <c r="H42" s="290"/>
      <c r="I42" s="291"/>
      <c r="J42" s="214"/>
      <c r="K42" s="291"/>
      <c r="L42" s="291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5" customHeight="1" x14ac:dyDescent="0.25">
      <c r="A43" s="29"/>
      <c r="B43" s="287"/>
      <c r="C43" s="294" t="s">
        <v>23</v>
      </c>
      <c r="D43" s="291"/>
      <c r="E43" s="291"/>
      <c r="F43" s="218"/>
      <c r="G43" s="294"/>
      <c r="H43" s="295"/>
      <c r="I43" s="291"/>
      <c r="J43" s="220" t="s">
        <v>24</v>
      </c>
      <c r="K43" s="291"/>
      <c r="L43" s="291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5.75" customHeight="1" x14ac:dyDescent="0.2">
      <c r="A44" s="29"/>
      <c r="B44" s="287"/>
      <c r="C44" s="296" t="s">
        <v>25</v>
      </c>
      <c r="D44" s="296"/>
      <c r="E44" s="291"/>
      <c r="F44" s="293"/>
      <c r="G44" s="297"/>
      <c r="H44" s="295"/>
      <c r="I44" s="291"/>
      <c r="J44" s="223" t="s">
        <v>87</v>
      </c>
      <c r="K44" s="288"/>
      <c r="L44" s="288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5.75" customHeight="1" x14ac:dyDescent="0.2">
      <c r="A45" s="29"/>
      <c r="B45" s="287"/>
      <c r="C45" s="288"/>
      <c r="D45" s="288"/>
      <c r="E45" s="291"/>
      <c r="F45" s="291"/>
      <c r="G45" s="288"/>
      <c r="H45" s="295"/>
      <c r="I45" s="291"/>
      <c r="J45" s="223" t="s">
        <v>26</v>
      </c>
      <c r="K45" s="288"/>
      <c r="L45" s="288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15.75" customHeight="1" x14ac:dyDescent="0.2">
      <c r="A46" s="29"/>
      <c r="B46" s="287"/>
      <c r="C46" s="288"/>
      <c r="D46" s="289"/>
      <c r="E46" s="289"/>
      <c r="F46" s="289"/>
      <c r="G46" s="288"/>
      <c r="H46" s="290"/>
      <c r="I46" s="291"/>
      <c r="J46" s="289"/>
      <c r="K46" s="288"/>
      <c r="L46" s="288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5.75" customHeight="1" x14ac:dyDescent="0.2">
      <c r="A47" s="29"/>
      <c r="B47" s="287"/>
      <c r="C47" s="288"/>
      <c r="D47" s="289"/>
      <c r="E47" s="289"/>
      <c r="F47" s="289"/>
      <c r="G47" s="288"/>
      <c r="H47" s="290"/>
      <c r="I47" s="288"/>
      <c r="J47" s="288"/>
      <c r="K47" s="288"/>
      <c r="L47" s="288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5.75" customHeight="1" x14ac:dyDescent="0.2">
      <c r="A48" s="29"/>
      <c r="B48" s="39"/>
      <c r="C48" s="23"/>
      <c r="D48" s="40"/>
      <c r="E48" s="40"/>
      <c r="F48" s="40"/>
      <c r="G48" s="23"/>
      <c r="H48" s="41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5" customHeight="1" x14ac:dyDescent="0.2">
      <c r="A49" s="29"/>
      <c r="B49" s="39"/>
      <c r="C49" s="23"/>
      <c r="D49" s="40"/>
      <c r="E49" s="40"/>
      <c r="F49" s="40"/>
      <c r="G49" s="23"/>
      <c r="H49" s="41"/>
      <c r="I49" s="26"/>
      <c r="J49" s="28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5" customHeight="1" x14ac:dyDescent="0.2">
      <c r="D50" s="42"/>
      <c r="E50" s="42"/>
      <c r="F50" s="42"/>
      <c r="I50" s="27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5" customHeight="1" x14ac:dyDescent="0.2">
      <c r="D51" s="42"/>
      <c r="E51" s="42"/>
      <c r="F51" s="42"/>
    </row>
    <row r="52" spans="1:26" ht="15" customHeight="1" x14ac:dyDescent="0.2">
      <c r="D52" s="42"/>
      <c r="E52" s="42"/>
      <c r="F52" s="42"/>
    </row>
    <row r="53" spans="1:26" ht="15" customHeight="1" x14ac:dyDescent="0.2">
      <c r="D53" s="42"/>
      <c r="E53" s="42"/>
      <c r="F53" s="42"/>
    </row>
    <row r="54" spans="1:26" ht="15" customHeight="1" x14ac:dyDescent="0.2">
      <c r="D54" s="42"/>
      <c r="E54" s="42"/>
      <c r="F54" s="42"/>
    </row>
    <row r="55" spans="1:26" ht="15" customHeight="1" x14ac:dyDescent="0.2">
      <c r="D55" s="42"/>
      <c r="E55" s="42"/>
      <c r="F55" s="42"/>
    </row>
    <row r="56" spans="1:26" ht="15" customHeight="1" x14ac:dyDescent="0.2">
      <c r="D56" s="42"/>
      <c r="E56" s="42"/>
      <c r="F56" s="42"/>
    </row>
    <row r="57" spans="1:26" ht="15" customHeight="1" x14ac:dyDescent="0.2">
      <c r="A57" s="29"/>
      <c r="B57" s="39"/>
      <c r="C57" s="23"/>
      <c r="D57" s="40"/>
      <c r="E57" s="40"/>
      <c r="F57" s="40"/>
      <c r="G57" s="23"/>
      <c r="H57" s="23"/>
    </row>
    <row r="58" spans="1:26" ht="15" customHeight="1" x14ac:dyDescent="0.2">
      <c r="A58" s="39"/>
      <c r="B58" s="39"/>
      <c r="C58" s="28"/>
      <c r="D58" s="43"/>
      <c r="E58" s="43"/>
      <c r="F58" s="40"/>
      <c r="G58" s="23"/>
      <c r="H58" s="4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5" customHeight="1" x14ac:dyDescent="0.2">
      <c r="A59" s="29"/>
      <c r="B59" s="39"/>
      <c r="C59" s="23"/>
      <c r="D59" s="40"/>
      <c r="E59" s="40"/>
      <c r="F59" s="40"/>
      <c r="G59" s="23"/>
      <c r="H59" s="41"/>
      <c r="I59" s="28"/>
      <c r="J59" s="28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9"/>
      <c r="Y59" s="29"/>
      <c r="Z59" s="29"/>
    </row>
    <row r="60" spans="1:26" ht="15" customHeight="1" x14ac:dyDescent="0.2">
      <c r="A60" s="29"/>
      <c r="B60" s="39"/>
      <c r="C60" s="23"/>
      <c r="D60" s="40"/>
      <c r="E60" s="40"/>
      <c r="F60" s="40"/>
      <c r="G60" s="23"/>
      <c r="H60" s="41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9"/>
      <c r="Y60" s="29"/>
      <c r="Z60" s="29"/>
    </row>
    <row r="61" spans="1:26" ht="15" customHeight="1" x14ac:dyDescent="0.2">
      <c r="A61" s="39"/>
      <c r="B61" s="39"/>
      <c r="C61" s="28"/>
      <c r="D61" s="43"/>
      <c r="E61" s="43"/>
      <c r="F61" s="40"/>
      <c r="G61" s="23"/>
      <c r="H61" s="4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9"/>
      <c r="Y61" s="29"/>
      <c r="Z61" s="29"/>
    </row>
    <row r="62" spans="1:26" ht="15" customHeight="1" x14ac:dyDescent="0.2">
      <c r="A62" s="29"/>
      <c r="B62" s="39"/>
      <c r="C62" s="23"/>
      <c r="D62" s="40"/>
      <c r="E62" s="40"/>
      <c r="F62" s="40"/>
      <c r="G62" s="23"/>
      <c r="H62" s="41"/>
      <c r="I62" s="28"/>
      <c r="J62" s="28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9"/>
      <c r="Y62" s="29"/>
      <c r="Z62" s="29"/>
    </row>
    <row r="63" spans="1:26" ht="15" customHeight="1" x14ac:dyDescent="0.2">
      <c r="A63" s="29"/>
      <c r="B63" s="39"/>
      <c r="C63" s="23"/>
      <c r="D63" s="40"/>
      <c r="E63" s="40"/>
      <c r="F63" s="40"/>
      <c r="G63" s="23"/>
      <c r="H63" s="41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9"/>
      <c r="Y63" s="29"/>
      <c r="Z63" s="29"/>
    </row>
    <row r="64" spans="1:26" ht="15" customHeight="1" x14ac:dyDescent="0.2">
      <c r="A64" s="29"/>
      <c r="B64" s="39"/>
      <c r="C64" s="23"/>
      <c r="D64" s="40"/>
      <c r="E64" s="40"/>
      <c r="F64" s="40"/>
      <c r="G64" s="23"/>
      <c r="H64" s="41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9"/>
      <c r="Y64" s="29"/>
      <c r="Z64" s="29"/>
    </row>
    <row r="65" spans="1:26" ht="15" customHeight="1" x14ac:dyDescent="0.2">
      <c r="A65" s="29"/>
      <c r="B65" s="39"/>
      <c r="C65" s="23"/>
      <c r="D65" s="40"/>
      <c r="E65" s="40"/>
      <c r="F65" s="40"/>
      <c r="G65" s="23"/>
      <c r="H65" s="41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9"/>
      <c r="Y65" s="29"/>
      <c r="Z65" s="29"/>
    </row>
    <row r="66" spans="1:26" ht="15" customHeight="1" x14ac:dyDescent="0.2">
      <c r="A66" s="29"/>
      <c r="B66" s="39"/>
      <c r="C66" s="23"/>
      <c r="D66" s="40"/>
      <c r="E66" s="40"/>
      <c r="F66" s="40"/>
      <c r="G66" s="23"/>
      <c r="H66" s="29"/>
      <c r="I66" s="28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9"/>
      <c r="Y66" s="29"/>
      <c r="Z66" s="29"/>
    </row>
    <row r="67" spans="1:26" ht="15" customHeight="1" x14ac:dyDescent="0.2">
      <c r="A67" s="39"/>
      <c r="B67" s="39"/>
      <c r="C67" s="28"/>
      <c r="D67" s="43"/>
      <c r="E67" s="43"/>
      <c r="F67" s="40"/>
      <c r="G67" s="23"/>
      <c r="H67" s="44"/>
      <c r="I67" s="29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9"/>
      <c r="Y67" s="29"/>
      <c r="Z67" s="29"/>
    </row>
    <row r="68" spans="1:26" ht="15" customHeight="1" x14ac:dyDescent="0.2">
      <c r="A68" s="29"/>
      <c r="B68" s="39"/>
      <c r="C68" s="23"/>
      <c r="D68" s="40"/>
      <c r="E68" s="40"/>
      <c r="F68" s="40"/>
      <c r="G68" s="23"/>
      <c r="H68" s="41"/>
      <c r="I68" s="28"/>
      <c r="J68" s="28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9"/>
      <c r="Y68" s="29"/>
      <c r="Z68" s="29"/>
    </row>
    <row r="69" spans="1:26" ht="15" customHeight="1" x14ac:dyDescent="0.2">
      <c r="A69" s="29"/>
      <c r="B69" s="39"/>
      <c r="C69" s="23"/>
      <c r="D69" s="40"/>
      <c r="E69" s="40"/>
      <c r="F69" s="40"/>
      <c r="G69" s="23"/>
      <c r="H69" s="41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9"/>
      <c r="Y69" s="29"/>
      <c r="Z69" s="29"/>
    </row>
    <row r="70" spans="1:26" ht="15" customHeight="1" x14ac:dyDescent="0.2">
      <c r="A70" s="29"/>
      <c r="B70" s="39"/>
      <c r="C70" s="23"/>
      <c r="D70" s="40"/>
      <c r="E70" s="40"/>
      <c r="F70" s="40"/>
      <c r="G70" s="23"/>
      <c r="H70" s="29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9"/>
      <c r="Y70" s="29"/>
      <c r="Z70" s="29"/>
    </row>
    <row r="71" spans="1:26" ht="15" customHeight="1" x14ac:dyDescent="0.2">
      <c r="A71" s="29"/>
      <c r="B71" s="39"/>
      <c r="C71" s="23"/>
      <c r="D71" s="40"/>
      <c r="E71" s="40"/>
      <c r="F71" s="40"/>
      <c r="G71" s="23"/>
      <c r="H71" s="41"/>
      <c r="I71" s="29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9"/>
      <c r="Y71" s="29"/>
      <c r="Z71" s="29"/>
    </row>
    <row r="72" spans="1:26" ht="15" customHeight="1" x14ac:dyDescent="0.2">
      <c r="A72" s="29"/>
      <c r="B72" s="39"/>
      <c r="C72" s="23"/>
      <c r="D72" s="40"/>
      <c r="E72" s="40"/>
      <c r="F72" s="40"/>
      <c r="G72" s="23"/>
      <c r="H72" s="41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9"/>
      <c r="Y72" s="29"/>
      <c r="Z72" s="29"/>
    </row>
    <row r="73" spans="1:26" ht="15" customHeight="1" x14ac:dyDescent="0.2">
      <c r="A73" s="29"/>
      <c r="B73" s="39"/>
      <c r="C73" s="23"/>
      <c r="D73" s="40"/>
      <c r="E73" s="40"/>
      <c r="F73" s="40"/>
      <c r="G73" s="23"/>
      <c r="H73" s="41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9"/>
      <c r="Y73" s="29"/>
      <c r="Z73" s="29"/>
    </row>
    <row r="74" spans="1:26" ht="15" customHeight="1" x14ac:dyDescent="0.2">
      <c r="A74" s="29"/>
      <c r="B74" s="39"/>
      <c r="C74" s="23"/>
      <c r="D74" s="40"/>
      <c r="E74" s="40"/>
      <c r="F74" s="40"/>
      <c r="G74" s="23"/>
      <c r="H74" s="41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9"/>
      <c r="Y74" s="29"/>
      <c r="Z74" s="29"/>
    </row>
    <row r="75" spans="1:26" ht="15" customHeight="1" x14ac:dyDescent="0.2">
      <c r="A75" s="29"/>
      <c r="B75" s="39"/>
      <c r="C75" s="23"/>
      <c r="D75" s="40"/>
      <c r="E75" s="40"/>
      <c r="F75" s="40"/>
      <c r="G75" s="23"/>
      <c r="H75" s="41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9"/>
      <c r="Y75" s="29"/>
      <c r="Z75" s="29"/>
    </row>
    <row r="76" spans="1:26" ht="15" customHeight="1" x14ac:dyDescent="0.2">
      <c r="A76" s="29"/>
      <c r="B76" s="39"/>
      <c r="C76" s="23"/>
      <c r="D76" s="40"/>
      <c r="E76" s="40"/>
      <c r="F76" s="40"/>
      <c r="G76" s="23"/>
      <c r="H76" s="41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9"/>
      <c r="Y76" s="29"/>
      <c r="Z76" s="29"/>
    </row>
    <row r="77" spans="1:26" ht="15" customHeight="1" x14ac:dyDescent="0.2">
      <c r="A77" s="29"/>
      <c r="B77" s="39"/>
      <c r="C77" s="23"/>
      <c r="D77" s="40"/>
      <c r="E77" s="40"/>
      <c r="F77" s="40"/>
      <c r="G77" s="23"/>
      <c r="H77" s="41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9"/>
      <c r="Y77" s="29"/>
      <c r="Z77" s="29"/>
    </row>
    <row r="78" spans="1:26" ht="15" customHeight="1" x14ac:dyDescent="0.2">
      <c r="D78" s="42"/>
      <c r="E78" s="42"/>
      <c r="F78" s="42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9"/>
      <c r="Y78" s="29"/>
      <c r="Z78" s="29"/>
    </row>
    <row r="79" spans="1:26" ht="15" customHeight="1" x14ac:dyDescent="0.2">
      <c r="D79" s="42"/>
      <c r="E79" s="42"/>
      <c r="F79" s="42"/>
    </row>
    <row r="80" spans="1:26" ht="15" customHeight="1" x14ac:dyDescent="0.2">
      <c r="D80" s="42"/>
      <c r="E80" s="42"/>
      <c r="F80" s="42"/>
    </row>
    <row r="81" spans="1:26" ht="15" customHeight="1" x14ac:dyDescent="0.2">
      <c r="D81" s="42"/>
      <c r="E81" s="42"/>
      <c r="F81" s="42"/>
    </row>
    <row r="82" spans="1:26" ht="15" customHeight="1" x14ac:dyDescent="0.2">
      <c r="A82" s="29"/>
      <c r="B82" s="39"/>
      <c r="C82" s="23"/>
      <c r="D82" s="40"/>
      <c r="E82" s="40"/>
      <c r="F82" s="40"/>
      <c r="G82" s="23"/>
      <c r="H82" s="41"/>
    </row>
    <row r="83" spans="1:26" ht="15" customHeight="1" x14ac:dyDescent="0.2">
      <c r="A83" s="29"/>
      <c r="B83" s="39"/>
      <c r="C83" s="23"/>
      <c r="D83" s="40"/>
      <c r="E83" s="40"/>
      <c r="F83" s="40"/>
      <c r="G83" s="23"/>
      <c r="H83" s="41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9"/>
      <c r="Y83" s="29"/>
      <c r="Z83" s="29"/>
    </row>
    <row r="84" spans="1:26" ht="15" customHeight="1" x14ac:dyDescent="0.2">
      <c r="A84" s="29"/>
      <c r="B84" s="39"/>
      <c r="C84" s="23"/>
      <c r="D84" s="40"/>
      <c r="E84" s="40"/>
      <c r="F84" s="40"/>
      <c r="G84" s="23"/>
      <c r="H84" s="41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9"/>
      <c r="Y84" s="29"/>
      <c r="Z84" s="29"/>
    </row>
    <row r="85" spans="1:26" ht="15" customHeight="1" x14ac:dyDescent="0.2">
      <c r="A85" s="29"/>
      <c r="B85" s="39"/>
      <c r="C85" s="23"/>
      <c r="D85" s="40"/>
      <c r="E85" s="40"/>
      <c r="F85" s="40"/>
      <c r="G85" s="23"/>
      <c r="H85" s="41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9"/>
      <c r="Y85" s="29"/>
      <c r="Z85" s="29"/>
    </row>
    <row r="86" spans="1:26" ht="15" customHeight="1" x14ac:dyDescent="0.2">
      <c r="A86" s="29"/>
      <c r="B86" s="39"/>
      <c r="C86" s="23"/>
      <c r="D86" s="40"/>
      <c r="E86" s="40"/>
      <c r="F86" s="40"/>
      <c r="G86" s="23"/>
      <c r="H86" s="41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9"/>
      <c r="Y86" s="29"/>
      <c r="Z86" s="29"/>
    </row>
    <row r="87" spans="1:26" ht="15" customHeight="1" x14ac:dyDescent="0.2">
      <c r="A87" s="29"/>
      <c r="B87" s="39"/>
      <c r="C87" s="23"/>
      <c r="D87" s="40"/>
      <c r="E87" s="40"/>
      <c r="F87" s="40"/>
      <c r="G87" s="23"/>
      <c r="H87" s="41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9"/>
      <c r="Y87" s="29"/>
      <c r="Z87" s="29"/>
    </row>
    <row r="88" spans="1:26" ht="15" customHeight="1" x14ac:dyDescent="0.2">
      <c r="A88" s="29"/>
      <c r="B88" s="39"/>
      <c r="C88" s="23"/>
      <c r="D88" s="40"/>
      <c r="E88" s="40"/>
      <c r="F88" s="40"/>
      <c r="G88" s="23"/>
      <c r="H88" s="41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9"/>
      <c r="Y88" s="29"/>
      <c r="Z88" s="29"/>
    </row>
    <row r="89" spans="1:26" ht="15" customHeight="1" x14ac:dyDescent="0.2">
      <c r="A89" s="29"/>
      <c r="B89" s="39"/>
      <c r="C89" s="23"/>
      <c r="D89" s="40"/>
      <c r="E89" s="40"/>
      <c r="F89" s="40"/>
      <c r="G89" s="23"/>
      <c r="H89" s="41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9"/>
      <c r="Y89" s="29"/>
      <c r="Z89" s="29"/>
    </row>
    <row r="90" spans="1:26" ht="15" customHeight="1" x14ac:dyDescent="0.2">
      <c r="A90" s="29"/>
      <c r="B90" s="39"/>
      <c r="C90" s="23"/>
      <c r="D90" s="40"/>
      <c r="E90" s="40"/>
      <c r="F90" s="40"/>
      <c r="G90" s="23"/>
      <c r="H90" s="41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9"/>
      <c r="Y90" s="29"/>
      <c r="Z90" s="29"/>
    </row>
    <row r="91" spans="1:26" ht="15" customHeight="1" x14ac:dyDescent="0.2">
      <c r="A91" s="29"/>
      <c r="B91" s="39"/>
      <c r="C91" s="23"/>
      <c r="D91" s="40"/>
      <c r="E91" s="40"/>
      <c r="F91" s="40"/>
      <c r="G91" s="23"/>
      <c r="H91" s="41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9"/>
      <c r="Y91" s="29"/>
      <c r="Z91" s="29"/>
    </row>
    <row r="92" spans="1:26" ht="15" customHeight="1" x14ac:dyDescent="0.2">
      <c r="A92" s="29"/>
      <c r="B92" s="39"/>
      <c r="C92" s="23"/>
      <c r="D92" s="40"/>
      <c r="E92" s="40"/>
      <c r="F92" s="40"/>
      <c r="G92" s="23"/>
      <c r="H92" s="41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9"/>
      <c r="Y92" s="29"/>
      <c r="Z92" s="29"/>
    </row>
    <row r="93" spans="1:26" ht="15" customHeight="1" x14ac:dyDescent="0.2">
      <c r="A93" s="29"/>
      <c r="B93" s="39"/>
      <c r="C93" s="23"/>
      <c r="D93" s="40"/>
      <c r="E93" s="40"/>
      <c r="F93" s="40"/>
      <c r="G93" s="23"/>
      <c r="H93" s="41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9"/>
      <c r="Y93" s="29"/>
      <c r="Z93" s="29"/>
    </row>
    <row r="94" spans="1:26" ht="15" customHeight="1" x14ac:dyDescent="0.2">
      <c r="A94" s="29"/>
      <c r="B94" s="39"/>
      <c r="C94" s="23"/>
      <c r="D94" s="40"/>
      <c r="E94" s="40"/>
      <c r="F94" s="40"/>
      <c r="G94" s="23"/>
      <c r="H94" s="41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9"/>
      <c r="Y94" s="29"/>
      <c r="Z94" s="29"/>
    </row>
    <row r="95" spans="1:26" ht="15" customHeight="1" x14ac:dyDescent="0.2">
      <c r="A95" s="29"/>
      <c r="B95" s="39"/>
      <c r="C95" s="23"/>
      <c r="D95" s="40"/>
      <c r="E95" s="40"/>
      <c r="F95" s="40"/>
      <c r="G95" s="23"/>
      <c r="H95" s="41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9"/>
      <c r="Y95" s="29"/>
      <c r="Z95" s="29"/>
    </row>
    <row r="96" spans="1:26" ht="15" customHeight="1" x14ac:dyDescent="0.2">
      <c r="A96" s="29"/>
      <c r="B96" s="39"/>
      <c r="C96" s="23"/>
      <c r="D96" s="40"/>
      <c r="E96" s="40"/>
      <c r="F96" s="40"/>
      <c r="G96" s="23"/>
      <c r="H96" s="41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9"/>
      <c r="Y96" s="29"/>
      <c r="Z96" s="29"/>
    </row>
    <row r="97" spans="1:26" ht="15" customHeight="1" x14ac:dyDescent="0.2">
      <c r="A97" s="29"/>
      <c r="B97" s="39"/>
      <c r="C97" s="23"/>
      <c r="D97" s="40"/>
      <c r="E97" s="40"/>
      <c r="F97" s="40"/>
      <c r="G97" s="23"/>
      <c r="H97" s="41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9"/>
      <c r="Y97" s="29"/>
      <c r="Z97" s="29"/>
    </row>
    <row r="98" spans="1:26" ht="15" customHeight="1" x14ac:dyDescent="0.2">
      <c r="A98" s="29"/>
      <c r="B98" s="39"/>
      <c r="C98" s="23"/>
      <c r="D98" s="40"/>
      <c r="E98" s="40"/>
      <c r="F98" s="40"/>
      <c r="G98" s="23"/>
      <c r="H98" s="41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9"/>
      <c r="Y98" s="29"/>
      <c r="Z98" s="29"/>
    </row>
    <row r="99" spans="1:26" ht="15" customHeight="1" x14ac:dyDescent="0.2">
      <c r="A99" s="29"/>
      <c r="B99" s="39"/>
      <c r="C99" s="23"/>
      <c r="D99" s="40"/>
      <c r="E99" s="40"/>
      <c r="F99" s="40"/>
      <c r="G99" s="23"/>
      <c r="H99" s="41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9"/>
      <c r="Y99" s="29"/>
      <c r="Z99" s="29"/>
    </row>
    <row r="100" spans="1:26" ht="15" customHeight="1" x14ac:dyDescent="0.2">
      <c r="A100" s="29"/>
      <c r="B100" s="39"/>
      <c r="C100" s="23"/>
      <c r="D100" s="40"/>
      <c r="E100" s="40"/>
      <c r="F100" s="40"/>
      <c r="G100" s="23"/>
      <c r="H100" s="41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9"/>
      <c r="Y100" s="29"/>
      <c r="Z100" s="29"/>
    </row>
    <row r="101" spans="1:26" ht="15" customHeight="1" x14ac:dyDescent="0.2">
      <c r="A101" s="29"/>
      <c r="B101" s="39"/>
      <c r="C101" s="23"/>
      <c r="D101" s="40"/>
      <c r="E101" s="40"/>
      <c r="F101" s="40"/>
      <c r="G101" s="23"/>
      <c r="H101" s="41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9"/>
      <c r="Y101" s="29"/>
      <c r="Z101" s="29"/>
    </row>
    <row r="102" spans="1:26" ht="15" customHeight="1" x14ac:dyDescent="0.2">
      <c r="A102" s="29"/>
      <c r="B102" s="39"/>
      <c r="C102" s="23"/>
      <c r="D102" s="40"/>
      <c r="E102" s="40"/>
      <c r="F102" s="40"/>
      <c r="G102" s="23"/>
      <c r="H102" s="41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9"/>
      <c r="Y102" s="29"/>
      <c r="Z102" s="29"/>
    </row>
    <row r="103" spans="1:26" ht="15" customHeight="1" x14ac:dyDescent="0.2">
      <c r="A103" s="29"/>
      <c r="B103" s="39"/>
      <c r="C103" s="23"/>
      <c r="D103" s="40"/>
      <c r="E103" s="40"/>
      <c r="F103" s="40"/>
      <c r="G103" s="23"/>
      <c r="H103" s="41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9"/>
      <c r="Y103" s="29"/>
      <c r="Z103" s="29"/>
    </row>
    <row r="104" spans="1:26" ht="15" customHeight="1" x14ac:dyDescent="0.2">
      <c r="A104" s="29"/>
      <c r="B104" s="39"/>
      <c r="C104" s="23"/>
      <c r="D104" s="40"/>
      <c r="E104" s="40"/>
      <c r="F104" s="40"/>
      <c r="G104" s="23"/>
      <c r="H104" s="41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9"/>
      <c r="Y104" s="29"/>
      <c r="Z104" s="29"/>
    </row>
    <row r="105" spans="1:26" ht="15" customHeight="1" x14ac:dyDescent="0.2">
      <c r="A105" s="29"/>
      <c r="B105" s="39"/>
      <c r="C105" s="23"/>
      <c r="D105" s="40"/>
      <c r="E105" s="40"/>
      <c r="F105" s="40"/>
      <c r="G105" s="23"/>
      <c r="H105" s="41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9"/>
      <c r="Y105" s="29"/>
      <c r="Z105" s="29"/>
    </row>
    <row r="106" spans="1:26" ht="15" customHeight="1" x14ac:dyDescent="0.2">
      <c r="A106" s="29"/>
      <c r="B106" s="39"/>
      <c r="C106" s="23"/>
      <c r="D106" s="40"/>
      <c r="E106" s="40"/>
      <c r="F106" s="40"/>
      <c r="G106" s="23"/>
      <c r="H106" s="41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9"/>
      <c r="Y106" s="29"/>
      <c r="Z106" s="29"/>
    </row>
    <row r="107" spans="1:26" ht="15" customHeight="1" x14ac:dyDescent="0.2">
      <c r="A107" s="29"/>
      <c r="B107" s="39"/>
      <c r="C107" s="23"/>
      <c r="D107" s="40"/>
      <c r="E107" s="40"/>
      <c r="F107" s="40"/>
      <c r="G107" s="23"/>
      <c r="H107" s="41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9"/>
      <c r="Y107" s="29"/>
      <c r="Z107" s="29"/>
    </row>
    <row r="108" spans="1:26" ht="15" customHeight="1" x14ac:dyDescent="0.2">
      <c r="A108" s="29"/>
      <c r="B108" s="39"/>
      <c r="C108" s="23"/>
      <c r="D108" s="40"/>
      <c r="E108" s="40"/>
      <c r="F108" s="40"/>
      <c r="G108" s="23"/>
      <c r="H108" s="41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9"/>
      <c r="Y108" s="29"/>
      <c r="Z108" s="29"/>
    </row>
    <row r="109" spans="1:26" ht="15" customHeight="1" x14ac:dyDescent="0.2">
      <c r="A109" s="29"/>
      <c r="B109" s="39"/>
      <c r="C109" s="23"/>
      <c r="D109" s="40"/>
      <c r="E109" s="40"/>
      <c r="F109" s="40"/>
      <c r="G109" s="23"/>
      <c r="H109" s="41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9"/>
      <c r="Y109" s="29"/>
      <c r="Z109" s="29"/>
    </row>
    <row r="110" spans="1:26" ht="15" customHeight="1" x14ac:dyDescent="0.2">
      <c r="A110" s="29"/>
      <c r="B110" s="39"/>
      <c r="C110" s="23"/>
      <c r="D110" s="40"/>
      <c r="E110" s="40"/>
      <c r="F110" s="40"/>
      <c r="G110" s="23"/>
      <c r="H110" s="41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9"/>
      <c r="Y110" s="29"/>
      <c r="Z110" s="29"/>
    </row>
    <row r="111" spans="1:26" ht="15" customHeight="1" x14ac:dyDescent="0.2">
      <c r="A111" s="29"/>
      <c r="B111" s="39"/>
      <c r="C111" s="23"/>
      <c r="D111" s="40"/>
      <c r="E111" s="40"/>
      <c r="F111" s="40"/>
      <c r="G111" s="23"/>
      <c r="H111" s="41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9"/>
      <c r="Y111" s="29"/>
      <c r="Z111" s="29"/>
    </row>
    <row r="112" spans="1:26" ht="15" customHeight="1" x14ac:dyDescent="0.2">
      <c r="A112" s="29"/>
      <c r="B112" s="39"/>
      <c r="C112" s="23"/>
      <c r="D112" s="40"/>
      <c r="E112" s="40"/>
      <c r="F112" s="40"/>
      <c r="G112" s="23"/>
      <c r="H112" s="41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9"/>
      <c r="Y112" s="29"/>
      <c r="Z112" s="29"/>
    </row>
    <row r="113" spans="1:26" ht="15" customHeight="1" x14ac:dyDescent="0.2">
      <c r="A113" s="29"/>
      <c r="B113" s="39"/>
      <c r="C113" s="23"/>
      <c r="D113" s="40"/>
      <c r="E113" s="40"/>
      <c r="F113" s="40"/>
      <c r="G113" s="23"/>
      <c r="H113" s="41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9"/>
      <c r="Y113" s="29"/>
      <c r="Z113" s="29"/>
    </row>
    <row r="114" spans="1:26" ht="15" customHeight="1" x14ac:dyDescent="0.2">
      <c r="A114" s="29"/>
      <c r="B114" s="39"/>
      <c r="C114" s="23"/>
      <c r="D114" s="40"/>
      <c r="E114" s="40"/>
      <c r="F114" s="40"/>
      <c r="G114" s="23"/>
      <c r="H114" s="41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9"/>
      <c r="Y114" s="29"/>
      <c r="Z114" s="29"/>
    </row>
    <row r="115" spans="1:26" ht="15" customHeight="1" x14ac:dyDescent="0.2">
      <c r="A115" s="29"/>
      <c r="B115" s="39"/>
      <c r="C115" s="23"/>
      <c r="D115" s="40"/>
      <c r="E115" s="40"/>
      <c r="F115" s="40"/>
      <c r="G115" s="23"/>
      <c r="H115" s="41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9"/>
      <c r="Y115" s="29"/>
      <c r="Z115" s="29"/>
    </row>
    <row r="116" spans="1:26" ht="15" customHeight="1" x14ac:dyDescent="0.2">
      <c r="A116" s="29"/>
      <c r="B116" s="39"/>
      <c r="C116" s="23"/>
      <c r="D116" s="40"/>
      <c r="E116" s="40"/>
      <c r="F116" s="40"/>
      <c r="G116" s="23"/>
      <c r="H116" s="41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9"/>
      <c r="Y116" s="29"/>
      <c r="Z116" s="29"/>
    </row>
    <row r="117" spans="1:26" ht="15" customHeight="1" x14ac:dyDescent="0.2">
      <c r="A117" s="29"/>
      <c r="B117" s="39"/>
      <c r="C117" s="23"/>
      <c r="D117" s="40"/>
      <c r="E117" s="40"/>
      <c r="F117" s="40"/>
      <c r="G117" s="23"/>
      <c r="H117" s="41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9"/>
      <c r="Y117" s="29"/>
      <c r="Z117" s="29"/>
    </row>
    <row r="118" spans="1:26" ht="15" customHeight="1" x14ac:dyDescent="0.2">
      <c r="A118" s="29"/>
      <c r="B118" s="39"/>
      <c r="C118" s="23"/>
      <c r="D118" s="40"/>
      <c r="E118" s="40"/>
      <c r="F118" s="40"/>
      <c r="G118" s="23"/>
      <c r="H118" s="41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9"/>
      <c r="Y118" s="29"/>
      <c r="Z118" s="29"/>
    </row>
    <row r="119" spans="1:26" ht="15" customHeight="1" x14ac:dyDescent="0.2">
      <c r="A119" s="29"/>
      <c r="B119" s="39"/>
      <c r="C119" s="23"/>
      <c r="D119" s="40"/>
      <c r="E119" s="40"/>
      <c r="F119" s="40"/>
      <c r="G119" s="23"/>
      <c r="H119" s="41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9"/>
      <c r="Y119" s="29"/>
      <c r="Z119" s="29"/>
    </row>
    <row r="120" spans="1:26" ht="15" customHeight="1" x14ac:dyDescent="0.2">
      <c r="A120" s="29"/>
      <c r="B120" s="39"/>
      <c r="C120" s="23"/>
      <c r="D120" s="40"/>
      <c r="E120" s="40"/>
      <c r="F120" s="40"/>
      <c r="G120" s="23"/>
      <c r="H120" s="41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9"/>
      <c r="Y120" s="29"/>
      <c r="Z120" s="29"/>
    </row>
    <row r="121" spans="1:26" ht="15" customHeight="1" x14ac:dyDescent="0.2">
      <c r="A121" s="29"/>
      <c r="B121" s="39"/>
      <c r="C121" s="23"/>
      <c r="D121" s="40"/>
      <c r="E121" s="40"/>
      <c r="F121" s="40"/>
      <c r="G121" s="23"/>
      <c r="H121" s="41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9"/>
      <c r="Y121" s="29"/>
      <c r="Z121" s="29"/>
    </row>
    <row r="122" spans="1:26" ht="15" customHeight="1" x14ac:dyDescent="0.2">
      <c r="A122" s="29"/>
      <c r="B122" s="39"/>
      <c r="C122" s="23"/>
      <c r="D122" s="40"/>
      <c r="E122" s="40"/>
      <c r="F122" s="40"/>
      <c r="G122" s="23"/>
      <c r="H122" s="41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9"/>
      <c r="Y122" s="29"/>
      <c r="Z122" s="29"/>
    </row>
    <row r="123" spans="1:26" ht="15" customHeight="1" x14ac:dyDescent="0.2">
      <c r="A123" s="29"/>
      <c r="B123" s="39"/>
      <c r="C123" s="23"/>
      <c r="D123" s="40"/>
      <c r="E123" s="40"/>
      <c r="F123" s="40"/>
      <c r="G123" s="23"/>
      <c r="H123" s="41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9"/>
      <c r="Y123" s="29"/>
      <c r="Z123" s="29"/>
    </row>
    <row r="124" spans="1:26" ht="15" customHeight="1" x14ac:dyDescent="0.2">
      <c r="A124" s="29"/>
      <c r="B124" s="39"/>
      <c r="C124" s="23"/>
      <c r="D124" s="40"/>
      <c r="E124" s="40"/>
      <c r="F124" s="40"/>
      <c r="G124" s="23"/>
      <c r="H124" s="41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9"/>
      <c r="Y124" s="29"/>
      <c r="Z124" s="29"/>
    </row>
    <row r="125" spans="1:26" ht="15" customHeight="1" x14ac:dyDescent="0.2">
      <c r="A125" s="29"/>
      <c r="B125" s="39"/>
      <c r="C125" s="23"/>
      <c r="D125" s="40"/>
      <c r="E125" s="40"/>
      <c r="F125" s="40"/>
      <c r="G125" s="23"/>
      <c r="H125" s="41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9"/>
      <c r="Y125" s="29"/>
      <c r="Z125" s="29"/>
    </row>
    <row r="126" spans="1:26" ht="15" customHeight="1" x14ac:dyDescent="0.2">
      <c r="A126" s="29"/>
      <c r="B126" s="39"/>
      <c r="C126" s="23"/>
      <c r="D126" s="40"/>
      <c r="E126" s="40"/>
      <c r="F126" s="40"/>
      <c r="G126" s="23"/>
      <c r="H126" s="41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9"/>
      <c r="Y126" s="29"/>
      <c r="Z126" s="29"/>
    </row>
    <row r="127" spans="1:26" ht="15" customHeight="1" x14ac:dyDescent="0.2">
      <c r="A127" s="29"/>
      <c r="B127" s="39"/>
      <c r="C127" s="23"/>
      <c r="D127" s="40"/>
      <c r="E127" s="40"/>
      <c r="F127" s="40"/>
      <c r="G127" s="23"/>
      <c r="H127" s="41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9"/>
      <c r="Y127" s="29"/>
      <c r="Z127" s="29"/>
    </row>
    <row r="128" spans="1:26" ht="15" customHeight="1" x14ac:dyDescent="0.2">
      <c r="A128" s="29"/>
      <c r="B128" s="39"/>
      <c r="C128" s="23"/>
      <c r="D128" s="40"/>
      <c r="E128" s="40"/>
      <c r="F128" s="40"/>
      <c r="G128" s="23"/>
      <c r="H128" s="41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9"/>
      <c r="Y128" s="29"/>
      <c r="Z128" s="29"/>
    </row>
    <row r="129" spans="1:26" ht="15" customHeight="1" x14ac:dyDescent="0.2">
      <c r="A129" s="29"/>
      <c r="B129" s="39"/>
      <c r="C129" s="23"/>
      <c r="D129" s="40"/>
      <c r="E129" s="40"/>
      <c r="F129" s="40"/>
      <c r="G129" s="23"/>
      <c r="H129" s="41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9"/>
      <c r="Y129" s="29"/>
      <c r="Z129" s="29"/>
    </row>
    <row r="130" spans="1:26" ht="15" customHeight="1" x14ac:dyDescent="0.2">
      <c r="A130" s="29"/>
      <c r="B130" s="39"/>
      <c r="C130" s="23"/>
      <c r="D130" s="40"/>
      <c r="E130" s="40"/>
      <c r="F130" s="40"/>
      <c r="G130" s="23"/>
      <c r="H130" s="41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9"/>
      <c r="Y130" s="29"/>
      <c r="Z130" s="29"/>
    </row>
    <row r="131" spans="1:26" ht="15" customHeight="1" x14ac:dyDescent="0.2">
      <c r="A131" s="29"/>
      <c r="B131" s="39"/>
      <c r="C131" s="23"/>
      <c r="D131" s="40"/>
      <c r="E131" s="40"/>
      <c r="F131" s="40"/>
      <c r="G131" s="23"/>
      <c r="H131" s="41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9"/>
      <c r="Y131" s="29"/>
      <c r="Z131" s="29"/>
    </row>
    <row r="132" spans="1:26" ht="15" customHeight="1" x14ac:dyDescent="0.2">
      <c r="A132" s="29"/>
      <c r="B132" s="39"/>
      <c r="C132" s="23"/>
      <c r="D132" s="40"/>
      <c r="E132" s="40"/>
      <c r="F132" s="40"/>
      <c r="G132" s="23"/>
      <c r="H132" s="41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9"/>
      <c r="Y132" s="29"/>
      <c r="Z132" s="29"/>
    </row>
    <row r="133" spans="1:26" ht="15" customHeight="1" x14ac:dyDescent="0.2">
      <c r="A133" s="29"/>
      <c r="B133" s="39"/>
      <c r="C133" s="23"/>
      <c r="D133" s="40"/>
      <c r="E133" s="40"/>
      <c r="F133" s="40"/>
      <c r="G133" s="23"/>
      <c r="H133" s="41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9"/>
      <c r="Y133" s="29"/>
      <c r="Z133" s="29"/>
    </row>
    <row r="134" spans="1:26" ht="15" customHeight="1" x14ac:dyDescent="0.2">
      <c r="A134" s="29"/>
      <c r="B134" s="39"/>
      <c r="C134" s="23"/>
      <c r="D134" s="40"/>
      <c r="E134" s="40"/>
      <c r="F134" s="40"/>
      <c r="G134" s="23"/>
      <c r="H134" s="41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9"/>
      <c r="Y134" s="29"/>
      <c r="Z134" s="29"/>
    </row>
    <row r="135" spans="1:26" ht="15" customHeight="1" x14ac:dyDescent="0.2">
      <c r="A135" s="29"/>
      <c r="B135" s="39"/>
      <c r="C135" s="23"/>
      <c r="D135" s="40"/>
      <c r="E135" s="40"/>
      <c r="F135" s="40"/>
      <c r="G135" s="23"/>
      <c r="H135" s="41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9"/>
      <c r="Y135" s="29"/>
      <c r="Z135" s="29"/>
    </row>
    <row r="136" spans="1:26" ht="15" customHeight="1" x14ac:dyDescent="0.2">
      <c r="A136" s="29"/>
      <c r="B136" s="39"/>
      <c r="C136" s="23"/>
      <c r="D136" s="40"/>
      <c r="E136" s="40"/>
      <c r="F136" s="40"/>
      <c r="G136" s="23"/>
      <c r="H136" s="41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9"/>
      <c r="Y136" s="29"/>
      <c r="Z136" s="29"/>
    </row>
    <row r="137" spans="1:26" ht="15" customHeight="1" x14ac:dyDescent="0.2">
      <c r="A137" s="29"/>
      <c r="B137" s="39"/>
      <c r="C137" s="23"/>
      <c r="D137" s="40"/>
      <c r="E137" s="40"/>
      <c r="F137" s="40"/>
      <c r="G137" s="23"/>
      <c r="H137" s="41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9"/>
      <c r="Y137" s="29"/>
      <c r="Z137" s="29"/>
    </row>
    <row r="138" spans="1:26" ht="15" customHeight="1" x14ac:dyDescent="0.2">
      <c r="A138" s="29"/>
      <c r="B138" s="39"/>
      <c r="C138" s="23"/>
      <c r="D138" s="40"/>
      <c r="E138" s="40"/>
      <c r="F138" s="40"/>
      <c r="G138" s="23"/>
      <c r="H138" s="41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9"/>
      <c r="Y138" s="29"/>
      <c r="Z138" s="29"/>
    </row>
    <row r="139" spans="1:26" ht="15" customHeight="1" x14ac:dyDescent="0.2">
      <c r="A139" s="29"/>
      <c r="B139" s="39"/>
      <c r="C139" s="23"/>
      <c r="D139" s="40"/>
      <c r="E139" s="40"/>
      <c r="F139" s="40"/>
      <c r="G139" s="23"/>
      <c r="H139" s="41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9"/>
      <c r="Y139" s="29"/>
      <c r="Z139" s="29"/>
    </row>
    <row r="140" spans="1:26" ht="15" customHeight="1" x14ac:dyDescent="0.2">
      <c r="A140" s="29"/>
      <c r="B140" s="39"/>
      <c r="C140" s="23"/>
      <c r="D140" s="40"/>
      <c r="E140" s="40"/>
      <c r="F140" s="40"/>
      <c r="G140" s="23"/>
      <c r="H140" s="41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9"/>
      <c r="Y140" s="29"/>
      <c r="Z140" s="29"/>
    </row>
    <row r="141" spans="1:26" ht="15" customHeight="1" x14ac:dyDescent="0.2">
      <c r="A141" s="29"/>
      <c r="B141" s="39"/>
      <c r="C141" s="23"/>
      <c r="D141" s="40"/>
      <c r="E141" s="40"/>
      <c r="F141" s="40"/>
      <c r="G141" s="23"/>
      <c r="H141" s="41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9"/>
      <c r="Y141" s="29"/>
      <c r="Z141" s="29"/>
    </row>
    <row r="142" spans="1:26" ht="15" customHeight="1" x14ac:dyDescent="0.2">
      <c r="A142" s="29"/>
      <c r="B142" s="39"/>
      <c r="C142" s="23"/>
      <c r="D142" s="40"/>
      <c r="E142" s="40"/>
      <c r="F142" s="40"/>
      <c r="G142" s="23"/>
      <c r="H142" s="41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9"/>
      <c r="Y142" s="29"/>
      <c r="Z142" s="29"/>
    </row>
    <row r="143" spans="1:26" ht="15" customHeight="1" x14ac:dyDescent="0.2">
      <c r="A143" s="29"/>
      <c r="B143" s="39"/>
      <c r="C143" s="23"/>
      <c r="D143" s="40"/>
      <c r="E143" s="40"/>
      <c r="F143" s="40"/>
      <c r="G143" s="23"/>
      <c r="H143" s="41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9"/>
      <c r="Y143" s="29"/>
      <c r="Z143" s="29"/>
    </row>
    <row r="144" spans="1:26" ht="15" customHeight="1" x14ac:dyDescent="0.2">
      <c r="A144" s="29"/>
      <c r="B144" s="39"/>
      <c r="C144" s="23"/>
      <c r="D144" s="40"/>
      <c r="E144" s="40"/>
      <c r="F144" s="40"/>
      <c r="G144" s="23"/>
      <c r="H144" s="41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9"/>
      <c r="Y144" s="29"/>
      <c r="Z144" s="29"/>
    </row>
    <row r="145" spans="1:26" ht="15" customHeight="1" x14ac:dyDescent="0.2">
      <c r="A145" s="29"/>
      <c r="B145" s="39"/>
      <c r="C145" s="23"/>
      <c r="D145" s="40"/>
      <c r="E145" s="40"/>
      <c r="F145" s="40"/>
      <c r="G145" s="23"/>
      <c r="H145" s="41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9"/>
      <c r="Y145" s="29"/>
      <c r="Z145" s="29"/>
    </row>
    <row r="146" spans="1:26" ht="15" customHeight="1" x14ac:dyDescent="0.2">
      <c r="A146" s="29"/>
      <c r="B146" s="39"/>
      <c r="C146" s="23"/>
      <c r="D146" s="40"/>
      <c r="E146" s="40"/>
      <c r="F146" s="40"/>
      <c r="G146" s="23"/>
      <c r="H146" s="41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9"/>
      <c r="Y146" s="29"/>
      <c r="Z146" s="29"/>
    </row>
    <row r="147" spans="1:26" ht="15" customHeight="1" x14ac:dyDescent="0.2">
      <c r="A147" s="29"/>
      <c r="B147" s="39"/>
      <c r="C147" s="23"/>
      <c r="D147" s="40"/>
      <c r="E147" s="40"/>
      <c r="F147" s="40"/>
      <c r="G147" s="23"/>
      <c r="H147" s="41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9"/>
      <c r="Y147" s="29"/>
      <c r="Z147" s="29"/>
    </row>
    <row r="148" spans="1:26" ht="15" customHeight="1" x14ac:dyDescent="0.2">
      <c r="A148" s="29"/>
      <c r="B148" s="39"/>
      <c r="C148" s="23"/>
      <c r="D148" s="40"/>
      <c r="E148" s="40"/>
      <c r="F148" s="40"/>
      <c r="G148" s="23"/>
      <c r="H148" s="41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9"/>
      <c r="Y148" s="29"/>
      <c r="Z148" s="29"/>
    </row>
    <row r="149" spans="1:26" ht="15" customHeight="1" x14ac:dyDescent="0.2">
      <c r="A149" s="29"/>
      <c r="B149" s="39"/>
      <c r="C149" s="23"/>
      <c r="D149" s="40"/>
      <c r="E149" s="40"/>
      <c r="F149" s="40"/>
      <c r="G149" s="23"/>
      <c r="H149" s="41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9"/>
      <c r="Y149" s="29"/>
      <c r="Z149" s="29"/>
    </row>
    <row r="150" spans="1:26" ht="15" customHeight="1" x14ac:dyDescent="0.2">
      <c r="A150" s="29"/>
      <c r="B150" s="39"/>
      <c r="C150" s="23"/>
      <c r="D150" s="40"/>
      <c r="E150" s="40"/>
      <c r="F150" s="40"/>
      <c r="G150" s="23"/>
      <c r="H150" s="41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9"/>
      <c r="Y150" s="29"/>
      <c r="Z150" s="29"/>
    </row>
    <row r="151" spans="1:26" ht="15" customHeight="1" x14ac:dyDescent="0.2">
      <c r="A151" s="29"/>
      <c r="B151" s="39"/>
      <c r="C151" s="23"/>
      <c r="D151" s="40"/>
      <c r="E151" s="40"/>
      <c r="F151" s="40"/>
      <c r="G151" s="23"/>
      <c r="H151" s="41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9"/>
      <c r="Y151" s="29"/>
      <c r="Z151" s="29"/>
    </row>
    <row r="152" spans="1:26" ht="15" customHeight="1" x14ac:dyDescent="0.2">
      <c r="A152" s="29"/>
      <c r="B152" s="39"/>
      <c r="C152" s="23"/>
      <c r="D152" s="40"/>
      <c r="E152" s="40"/>
      <c r="F152" s="40"/>
      <c r="G152" s="23"/>
      <c r="H152" s="41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9"/>
      <c r="Y152" s="29"/>
      <c r="Z152" s="29"/>
    </row>
    <row r="153" spans="1:26" ht="15" customHeight="1" x14ac:dyDescent="0.2">
      <c r="A153" s="29"/>
      <c r="B153" s="39"/>
      <c r="C153" s="23"/>
      <c r="D153" s="40"/>
      <c r="E153" s="40"/>
      <c r="F153" s="40"/>
      <c r="G153" s="23"/>
      <c r="H153" s="41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9"/>
      <c r="Y153" s="29"/>
      <c r="Z153" s="29"/>
    </row>
    <row r="154" spans="1:26" ht="15" customHeight="1" x14ac:dyDescent="0.2">
      <c r="A154" s="29"/>
      <c r="B154" s="39"/>
      <c r="C154" s="23"/>
      <c r="D154" s="40"/>
      <c r="E154" s="40"/>
      <c r="F154" s="40"/>
      <c r="G154" s="23"/>
      <c r="H154" s="41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9"/>
      <c r="Y154" s="29"/>
      <c r="Z154" s="29"/>
    </row>
    <row r="155" spans="1:26" ht="15" customHeight="1" x14ac:dyDescent="0.2">
      <c r="A155" s="29"/>
      <c r="B155" s="39"/>
      <c r="C155" s="23"/>
      <c r="D155" s="40"/>
      <c r="E155" s="40"/>
      <c r="F155" s="40"/>
      <c r="G155" s="23"/>
      <c r="H155" s="41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9"/>
      <c r="Y155" s="29"/>
      <c r="Z155" s="29"/>
    </row>
    <row r="156" spans="1:26" ht="15" customHeight="1" x14ac:dyDescent="0.2">
      <c r="A156" s="29"/>
      <c r="B156" s="39"/>
      <c r="C156" s="23"/>
      <c r="D156" s="40"/>
      <c r="E156" s="40"/>
      <c r="F156" s="40"/>
      <c r="G156" s="23"/>
      <c r="H156" s="41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9"/>
      <c r="Y156" s="29"/>
      <c r="Z156" s="29"/>
    </row>
    <row r="157" spans="1:26" ht="15" customHeight="1" x14ac:dyDescent="0.2">
      <c r="A157" s="29"/>
      <c r="B157" s="39"/>
      <c r="C157" s="23"/>
      <c r="D157" s="40"/>
      <c r="E157" s="40"/>
      <c r="F157" s="40"/>
      <c r="G157" s="23"/>
      <c r="H157" s="41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9"/>
      <c r="Y157" s="29"/>
      <c r="Z157" s="29"/>
    </row>
    <row r="158" spans="1:26" ht="15" customHeight="1" x14ac:dyDescent="0.2">
      <c r="A158" s="29"/>
      <c r="B158" s="39"/>
      <c r="C158" s="23"/>
      <c r="D158" s="40"/>
      <c r="E158" s="40"/>
      <c r="F158" s="40"/>
      <c r="G158" s="23"/>
      <c r="H158" s="41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9"/>
      <c r="Y158" s="29"/>
      <c r="Z158" s="29"/>
    </row>
    <row r="159" spans="1:26" ht="15" customHeight="1" x14ac:dyDescent="0.2">
      <c r="A159" s="29"/>
      <c r="B159" s="39"/>
      <c r="C159" s="23"/>
      <c r="D159" s="40"/>
      <c r="E159" s="40"/>
      <c r="F159" s="40"/>
      <c r="G159" s="23"/>
      <c r="H159" s="41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9"/>
      <c r="Y159" s="29"/>
      <c r="Z159" s="29"/>
    </row>
    <row r="160" spans="1:26" ht="15" customHeight="1" x14ac:dyDescent="0.2">
      <c r="A160" s="29"/>
      <c r="B160" s="39"/>
      <c r="C160" s="23"/>
      <c r="D160" s="40"/>
      <c r="E160" s="40"/>
      <c r="F160" s="40"/>
      <c r="G160" s="23"/>
      <c r="H160" s="41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9"/>
      <c r="Y160" s="29"/>
      <c r="Z160" s="29"/>
    </row>
    <row r="161" spans="1:26" ht="15" customHeight="1" x14ac:dyDescent="0.2">
      <c r="A161" s="29"/>
      <c r="B161" s="39"/>
      <c r="C161" s="23"/>
      <c r="D161" s="40"/>
      <c r="E161" s="40"/>
      <c r="F161" s="40"/>
      <c r="G161" s="23"/>
      <c r="H161" s="41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9"/>
      <c r="Y161" s="29"/>
      <c r="Z161" s="29"/>
    </row>
    <row r="162" spans="1:26" ht="15" customHeight="1" x14ac:dyDescent="0.2">
      <c r="A162" s="29"/>
      <c r="B162" s="39"/>
      <c r="C162" s="23"/>
      <c r="D162" s="40"/>
      <c r="E162" s="40"/>
      <c r="F162" s="40"/>
      <c r="G162" s="23"/>
      <c r="H162" s="41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9"/>
      <c r="Y162" s="29"/>
      <c r="Z162" s="29"/>
    </row>
    <row r="163" spans="1:26" ht="15" customHeight="1" x14ac:dyDescent="0.2">
      <c r="A163" s="29"/>
      <c r="B163" s="39"/>
      <c r="C163" s="23"/>
      <c r="D163" s="40"/>
      <c r="E163" s="40"/>
      <c r="F163" s="40"/>
      <c r="G163" s="23"/>
      <c r="H163" s="41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9"/>
      <c r="Y163" s="29"/>
      <c r="Z163" s="29"/>
    </row>
    <row r="164" spans="1:26" ht="15" customHeight="1" x14ac:dyDescent="0.2">
      <c r="A164" s="29"/>
      <c r="B164" s="39"/>
      <c r="C164" s="23"/>
      <c r="D164" s="40"/>
      <c r="E164" s="40"/>
      <c r="F164" s="40"/>
      <c r="G164" s="23"/>
      <c r="H164" s="41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9"/>
      <c r="Y164" s="29"/>
      <c r="Z164" s="29"/>
    </row>
    <row r="165" spans="1:26" ht="15" customHeight="1" x14ac:dyDescent="0.2">
      <c r="A165" s="29"/>
      <c r="B165" s="39"/>
      <c r="C165" s="23"/>
      <c r="D165" s="40"/>
      <c r="E165" s="40"/>
      <c r="F165" s="40"/>
      <c r="G165" s="23"/>
      <c r="H165" s="41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9"/>
      <c r="Y165" s="29"/>
      <c r="Z165" s="29"/>
    </row>
    <row r="166" spans="1:26" ht="15" customHeight="1" x14ac:dyDescent="0.2">
      <c r="A166" s="29"/>
      <c r="B166" s="39"/>
      <c r="C166" s="23"/>
      <c r="D166" s="40"/>
      <c r="E166" s="40"/>
      <c r="F166" s="40"/>
      <c r="G166" s="23"/>
      <c r="H166" s="41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9"/>
      <c r="Y166" s="29"/>
      <c r="Z166" s="29"/>
    </row>
    <row r="167" spans="1:26" ht="15" customHeight="1" x14ac:dyDescent="0.2">
      <c r="A167" s="29"/>
      <c r="B167" s="39"/>
      <c r="C167" s="23"/>
      <c r="D167" s="40"/>
      <c r="E167" s="40"/>
      <c r="F167" s="40"/>
      <c r="G167" s="23"/>
      <c r="H167" s="41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9"/>
      <c r="Y167" s="29"/>
      <c r="Z167" s="29"/>
    </row>
    <row r="168" spans="1:26" ht="15" customHeight="1" x14ac:dyDescent="0.2">
      <c r="A168" s="29"/>
      <c r="B168" s="39"/>
      <c r="C168" s="23"/>
      <c r="D168" s="40"/>
      <c r="E168" s="40"/>
      <c r="F168" s="40"/>
      <c r="G168" s="23"/>
      <c r="H168" s="41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9"/>
      <c r="Y168" s="29"/>
      <c r="Z168" s="29"/>
    </row>
    <row r="169" spans="1:26" ht="15" customHeight="1" x14ac:dyDescent="0.2">
      <c r="A169" s="29"/>
      <c r="B169" s="39"/>
      <c r="C169" s="23"/>
      <c r="D169" s="40"/>
      <c r="E169" s="40"/>
      <c r="F169" s="40"/>
      <c r="G169" s="23"/>
      <c r="H169" s="41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9"/>
      <c r="Y169" s="29"/>
      <c r="Z169" s="29"/>
    </row>
    <row r="170" spans="1:26" ht="15" customHeight="1" x14ac:dyDescent="0.2">
      <c r="A170" s="29"/>
      <c r="B170" s="39"/>
      <c r="C170" s="23"/>
      <c r="D170" s="40"/>
      <c r="E170" s="40"/>
      <c r="F170" s="40"/>
      <c r="G170" s="23"/>
      <c r="H170" s="41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9"/>
      <c r="Y170" s="29"/>
      <c r="Z170" s="29"/>
    </row>
    <row r="171" spans="1:26" ht="15" customHeight="1" x14ac:dyDescent="0.2">
      <c r="A171" s="29"/>
      <c r="B171" s="39"/>
      <c r="C171" s="23"/>
      <c r="D171" s="40"/>
      <c r="E171" s="40"/>
      <c r="F171" s="40"/>
      <c r="G171" s="23"/>
      <c r="H171" s="41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9"/>
      <c r="Y171" s="29"/>
      <c r="Z171" s="29"/>
    </row>
    <row r="172" spans="1:26" ht="15" customHeight="1" x14ac:dyDescent="0.2">
      <c r="A172" s="29"/>
      <c r="B172" s="39"/>
      <c r="C172" s="23"/>
      <c r="D172" s="40"/>
      <c r="E172" s="40"/>
      <c r="F172" s="40"/>
      <c r="G172" s="23"/>
      <c r="H172" s="41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9"/>
      <c r="Y172" s="29"/>
      <c r="Z172" s="29"/>
    </row>
    <row r="173" spans="1:26" ht="15" customHeight="1" x14ac:dyDescent="0.2">
      <c r="A173" s="29"/>
      <c r="B173" s="39"/>
      <c r="C173" s="23"/>
      <c r="D173" s="40"/>
      <c r="E173" s="40"/>
      <c r="F173" s="40"/>
      <c r="G173" s="23"/>
      <c r="H173" s="41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9"/>
      <c r="Y173" s="29"/>
      <c r="Z173" s="29"/>
    </row>
    <row r="174" spans="1:26" ht="15" customHeight="1" x14ac:dyDescent="0.2">
      <c r="A174" s="29"/>
      <c r="B174" s="39"/>
      <c r="C174" s="23"/>
      <c r="D174" s="40"/>
      <c r="E174" s="40"/>
      <c r="F174" s="40"/>
      <c r="G174" s="23"/>
      <c r="H174" s="41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9"/>
      <c r="Y174" s="29"/>
      <c r="Z174" s="29"/>
    </row>
    <row r="175" spans="1:26" ht="15" customHeight="1" x14ac:dyDescent="0.2">
      <c r="A175" s="29"/>
      <c r="B175" s="39"/>
      <c r="C175" s="23"/>
      <c r="D175" s="40"/>
      <c r="E175" s="40"/>
      <c r="F175" s="40"/>
      <c r="G175" s="23"/>
      <c r="H175" s="41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9"/>
      <c r="Y175" s="29"/>
      <c r="Z175" s="29"/>
    </row>
    <row r="176" spans="1:26" ht="15" customHeight="1" x14ac:dyDescent="0.2">
      <c r="A176" s="29"/>
      <c r="B176" s="39"/>
      <c r="C176" s="23"/>
      <c r="D176" s="40"/>
      <c r="E176" s="40"/>
      <c r="F176" s="40"/>
      <c r="G176" s="23"/>
      <c r="H176" s="41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9"/>
      <c r="Y176" s="29"/>
      <c r="Z176" s="29"/>
    </row>
    <row r="177" spans="1:26" ht="15" customHeight="1" x14ac:dyDescent="0.2">
      <c r="A177" s="29"/>
      <c r="B177" s="39"/>
      <c r="C177" s="23"/>
      <c r="D177" s="40"/>
      <c r="E177" s="40"/>
      <c r="F177" s="40"/>
      <c r="G177" s="23"/>
      <c r="H177" s="41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9"/>
      <c r="Y177" s="29"/>
      <c r="Z177" s="29"/>
    </row>
    <row r="178" spans="1:26" ht="15" customHeight="1" x14ac:dyDescent="0.2">
      <c r="A178" s="29"/>
      <c r="B178" s="39"/>
      <c r="C178" s="23"/>
      <c r="D178" s="40"/>
      <c r="E178" s="40"/>
      <c r="F178" s="40"/>
      <c r="G178" s="23"/>
      <c r="H178" s="41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9"/>
      <c r="Y178" s="29"/>
      <c r="Z178" s="29"/>
    </row>
    <row r="179" spans="1:26" ht="15" customHeight="1" x14ac:dyDescent="0.2">
      <c r="A179" s="29"/>
      <c r="B179" s="39"/>
      <c r="C179" s="23"/>
      <c r="D179" s="40"/>
      <c r="E179" s="40"/>
      <c r="F179" s="40"/>
      <c r="G179" s="23"/>
      <c r="H179" s="41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9"/>
      <c r="Y179" s="29"/>
      <c r="Z179" s="29"/>
    </row>
    <row r="180" spans="1:26" ht="15" customHeight="1" x14ac:dyDescent="0.2">
      <c r="A180" s="29"/>
      <c r="B180" s="39"/>
      <c r="C180" s="23"/>
      <c r="D180" s="40"/>
      <c r="E180" s="40"/>
      <c r="F180" s="40"/>
      <c r="G180" s="23"/>
      <c r="H180" s="41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9"/>
      <c r="Y180" s="29"/>
      <c r="Z180" s="29"/>
    </row>
    <row r="181" spans="1:26" ht="15" customHeight="1" x14ac:dyDescent="0.2">
      <c r="A181" s="29"/>
      <c r="B181" s="39"/>
      <c r="C181" s="23"/>
      <c r="D181" s="40"/>
      <c r="E181" s="40"/>
      <c r="F181" s="40"/>
      <c r="G181" s="23"/>
      <c r="H181" s="41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9"/>
      <c r="Y181" s="29"/>
      <c r="Z181" s="29"/>
    </row>
    <row r="182" spans="1:26" ht="15" customHeight="1" x14ac:dyDescent="0.2">
      <c r="A182" s="29"/>
      <c r="B182" s="39"/>
      <c r="C182" s="23"/>
      <c r="D182" s="40"/>
      <c r="E182" s="40"/>
      <c r="F182" s="40"/>
      <c r="G182" s="23"/>
      <c r="H182" s="41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9"/>
      <c r="Y182" s="29"/>
      <c r="Z182" s="29"/>
    </row>
    <row r="183" spans="1:26" ht="15" customHeight="1" x14ac:dyDescent="0.2">
      <c r="A183" s="29"/>
      <c r="B183" s="39"/>
      <c r="C183" s="23"/>
      <c r="D183" s="40"/>
      <c r="E183" s="40"/>
      <c r="F183" s="40"/>
      <c r="G183" s="23"/>
      <c r="H183" s="41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9"/>
      <c r="Y183" s="29"/>
      <c r="Z183" s="29"/>
    </row>
    <row r="184" spans="1:26" ht="15" customHeight="1" x14ac:dyDescent="0.2">
      <c r="A184" s="29"/>
      <c r="B184" s="39"/>
      <c r="C184" s="23"/>
      <c r="D184" s="40"/>
      <c r="E184" s="40"/>
      <c r="F184" s="40"/>
      <c r="G184" s="23"/>
      <c r="H184" s="41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9"/>
      <c r="Y184" s="29"/>
      <c r="Z184" s="29"/>
    </row>
    <row r="185" spans="1:26" ht="15" customHeight="1" x14ac:dyDescent="0.2">
      <c r="A185" s="29"/>
      <c r="B185" s="39"/>
      <c r="C185" s="23"/>
      <c r="D185" s="40"/>
      <c r="E185" s="40"/>
      <c r="F185" s="40"/>
      <c r="G185" s="23"/>
      <c r="H185" s="41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9"/>
      <c r="Y185" s="29"/>
      <c r="Z185" s="29"/>
    </row>
    <row r="186" spans="1:26" ht="15" customHeight="1" x14ac:dyDescent="0.2">
      <c r="A186" s="29"/>
      <c r="B186" s="39"/>
      <c r="C186" s="23"/>
      <c r="D186" s="40"/>
      <c r="E186" s="40"/>
      <c r="F186" s="40"/>
      <c r="G186" s="23"/>
      <c r="H186" s="41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9"/>
      <c r="Y186" s="29"/>
      <c r="Z186" s="29"/>
    </row>
    <row r="187" spans="1:26" ht="15" customHeight="1" x14ac:dyDescent="0.2">
      <c r="A187" s="29"/>
      <c r="B187" s="39"/>
      <c r="C187" s="23"/>
      <c r="D187" s="40"/>
      <c r="E187" s="40"/>
      <c r="F187" s="40"/>
      <c r="G187" s="23"/>
      <c r="H187" s="41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9"/>
      <c r="Y187" s="29"/>
      <c r="Z187" s="29"/>
    </row>
    <row r="188" spans="1:26" ht="15" customHeight="1" x14ac:dyDescent="0.2">
      <c r="A188" s="29"/>
      <c r="B188" s="39"/>
      <c r="C188" s="23"/>
      <c r="D188" s="40"/>
      <c r="E188" s="40"/>
      <c r="F188" s="40"/>
      <c r="G188" s="23"/>
      <c r="H188" s="41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9"/>
      <c r="Y188" s="29"/>
      <c r="Z188" s="29"/>
    </row>
    <row r="189" spans="1:26" ht="15" customHeight="1" x14ac:dyDescent="0.2">
      <c r="A189" s="29"/>
      <c r="B189" s="39"/>
      <c r="C189" s="23"/>
      <c r="D189" s="40"/>
      <c r="E189" s="40"/>
      <c r="F189" s="40"/>
      <c r="G189" s="23"/>
      <c r="H189" s="41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9"/>
      <c r="Y189" s="29"/>
      <c r="Z189" s="29"/>
    </row>
    <row r="190" spans="1:26" ht="15" customHeight="1" x14ac:dyDescent="0.2">
      <c r="A190" s="29"/>
      <c r="B190" s="39"/>
      <c r="C190" s="23"/>
      <c r="D190" s="40"/>
      <c r="E190" s="40"/>
      <c r="F190" s="40"/>
      <c r="G190" s="23"/>
      <c r="H190" s="41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9"/>
      <c r="Y190" s="29"/>
      <c r="Z190" s="29"/>
    </row>
    <row r="191" spans="1:26" ht="15" customHeight="1" x14ac:dyDescent="0.2">
      <c r="A191" s="29"/>
      <c r="B191" s="39"/>
      <c r="C191" s="23"/>
      <c r="D191" s="40"/>
      <c r="E191" s="40"/>
      <c r="F191" s="40"/>
      <c r="G191" s="23"/>
      <c r="H191" s="41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9"/>
      <c r="Y191" s="29"/>
      <c r="Z191" s="29"/>
    </row>
    <row r="192" spans="1:26" ht="15" customHeight="1" x14ac:dyDescent="0.2">
      <c r="A192" s="29"/>
      <c r="B192" s="39"/>
      <c r="C192" s="23"/>
      <c r="D192" s="40"/>
      <c r="E192" s="40"/>
      <c r="F192" s="40"/>
      <c r="G192" s="23"/>
      <c r="H192" s="41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9"/>
      <c r="Y192" s="29"/>
      <c r="Z192" s="29"/>
    </row>
    <row r="193" spans="1:26" ht="15" customHeight="1" x14ac:dyDescent="0.2">
      <c r="A193" s="29"/>
      <c r="B193" s="39"/>
      <c r="C193" s="23"/>
      <c r="D193" s="40"/>
      <c r="E193" s="40"/>
      <c r="F193" s="40"/>
      <c r="G193" s="23"/>
      <c r="H193" s="41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9"/>
      <c r="Y193" s="29"/>
      <c r="Z193" s="29"/>
    </row>
    <row r="194" spans="1:26" ht="15" customHeight="1" x14ac:dyDescent="0.2">
      <c r="A194" s="29"/>
      <c r="B194" s="39"/>
      <c r="C194" s="23"/>
      <c r="D194" s="40"/>
      <c r="E194" s="40"/>
      <c r="F194" s="40"/>
      <c r="G194" s="23"/>
      <c r="H194" s="41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9"/>
      <c r="Y194" s="29"/>
      <c r="Z194" s="29"/>
    </row>
    <row r="195" spans="1:26" ht="15" customHeight="1" x14ac:dyDescent="0.2">
      <c r="A195" s="29"/>
      <c r="B195" s="39"/>
      <c r="C195" s="23"/>
      <c r="D195" s="40"/>
      <c r="E195" s="40"/>
      <c r="F195" s="40"/>
      <c r="G195" s="23"/>
      <c r="H195" s="41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9"/>
      <c r="Y195" s="29"/>
      <c r="Z195" s="29"/>
    </row>
    <row r="196" spans="1:26" ht="15" customHeight="1" x14ac:dyDescent="0.2">
      <c r="A196" s="29"/>
      <c r="B196" s="39"/>
      <c r="C196" s="23"/>
      <c r="D196" s="40"/>
      <c r="E196" s="40"/>
      <c r="F196" s="40"/>
      <c r="G196" s="23"/>
      <c r="H196" s="41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9"/>
      <c r="Y196" s="29"/>
      <c r="Z196" s="29"/>
    </row>
    <row r="197" spans="1:26" ht="15" customHeight="1" x14ac:dyDescent="0.2">
      <c r="A197" s="29"/>
      <c r="B197" s="39"/>
      <c r="C197" s="23"/>
      <c r="D197" s="40"/>
      <c r="E197" s="40"/>
      <c r="F197" s="40"/>
      <c r="G197" s="23"/>
      <c r="H197" s="41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9"/>
      <c r="Y197" s="29"/>
      <c r="Z197" s="29"/>
    </row>
    <row r="198" spans="1:26" ht="15" customHeight="1" x14ac:dyDescent="0.2">
      <c r="A198" s="29"/>
      <c r="B198" s="39"/>
      <c r="C198" s="23"/>
      <c r="D198" s="40"/>
      <c r="E198" s="40"/>
      <c r="F198" s="40"/>
      <c r="G198" s="23"/>
      <c r="H198" s="41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9"/>
      <c r="Y198" s="29"/>
      <c r="Z198" s="29"/>
    </row>
    <row r="199" spans="1:26" ht="15" customHeight="1" x14ac:dyDescent="0.2">
      <c r="A199" s="29"/>
      <c r="B199" s="39"/>
      <c r="C199" s="23"/>
      <c r="D199" s="40"/>
      <c r="E199" s="40"/>
      <c r="F199" s="40"/>
      <c r="G199" s="23"/>
      <c r="H199" s="41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9"/>
      <c r="Y199" s="29"/>
      <c r="Z199" s="29"/>
    </row>
    <row r="200" spans="1:26" ht="15" customHeight="1" x14ac:dyDescent="0.2">
      <c r="A200" s="29"/>
      <c r="B200" s="39"/>
      <c r="C200" s="23"/>
      <c r="D200" s="40"/>
      <c r="E200" s="40"/>
      <c r="F200" s="40"/>
      <c r="G200" s="23"/>
      <c r="H200" s="41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9"/>
      <c r="Y200" s="29"/>
      <c r="Z200" s="29"/>
    </row>
    <row r="201" spans="1:26" ht="15" customHeight="1" x14ac:dyDescent="0.2">
      <c r="A201" s="29"/>
      <c r="B201" s="39"/>
      <c r="C201" s="23"/>
      <c r="D201" s="40"/>
      <c r="E201" s="40"/>
      <c r="F201" s="40"/>
      <c r="G201" s="23"/>
      <c r="H201" s="41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9"/>
      <c r="Y201" s="29"/>
      <c r="Z201" s="29"/>
    </row>
    <row r="202" spans="1:26" ht="15" customHeight="1" x14ac:dyDescent="0.2">
      <c r="A202" s="29"/>
      <c r="B202" s="39"/>
      <c r="C202" s="23"/>
      <c r="D202" s="40"/>
      <c r="E202" s="40"/>
      <c r="F202" s="40"/>
      <c r="G202" s="23"/>
      <c r="H202" s="41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9"/>
      <c r="Y202" s="29"/>
      <c r="Z202" s="29"/>
    </row>
    <row r="203" spans="1:26" ht="15" customHeight="1" x14ac:dyDescent="0.2">
      <c r="A203" s="29"/>
      <c r="B203" s="39"/>
      <c r="C203" s="23"/>
      <c r="D203" s="40"/>
      <c r="E203" s="40"/>
      <c r="F203" s="40"/>
      <c r="G203" s="23"/>
      <c r="H203" s="41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9"/>
      <c r="Y203" s="29"/>
      <c r="Z203" s="29"/>
    </row>
    <row r="204" spans="1:26" ht="15" customHeight="1" x14ac:dyDescent="0.2">
      <c r="A204" s="29"/>
      <c r="B204" s="39"/>
      <c r="C204" s="23"/>
      <c r="D204" s="40"/>
      <c r="E204" s="40"/>
      <c r="F204" s="40"/>
      <c r="G204" s="23"/>
      <c r="H204" s="41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9"/>
      <c r="Y204" s="29"/>
      <c r="Z204" s="29"/>
    </row>
    <row r="205" spans="1:26" ht="15" customHeight="1" x14ac:dyDescent="0.2">
      <c r="A205" s="29"/>
      <c r="B205" s="39"/>
      <c r="C205" s="23"/>
      <c r="D205" s="40"/>
      <c r="E205" s="40"/>
      <c r="F205" s="40"/>
      <c r="G205" s="23"/>
      <c r="H205" s="41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9"/>
      <c r="Y205" s="29"/>
      <c r="Z205" s="29"/>
    </row>
    <row r="206" spans="1:26" ht="15" customHeight="1" x14ac:dyDescent="0.2">
      <c r="A206" s="29"/>
      <c r="B206" s="39"/>
      <c r="C206" s="23"/>
      <c r="D206" s="40"/>
      <c r="E206" s="40"/>
      <c r="F206" s="40"/>
      <c r="G206" s="23"/>
      <c r="H206" s="41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9"/>
      <c r="Y206" s="29"/>
      <c r="Z206" s="29"/>
    </row>
    <row r="207" spans="1:26" ht="15" customHeight="1" x14ac:dyDescent="0.2">
      <c r="A207" s="29"/>
      <c r="B207" s="39"/>
      <c r="C207" s="23"/>
      <c r="D207" s="40"/>
      <c r="E207" s="40"/>
      <c r="F207" s="40"/>
      <c r="G207" s="23"/>
      <c r="H207" s="41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9"/>
      <c r="Y207" s="29"/>
      <c r="Z207" s="29"/>
    </row>
    <row r="208" spans="1:26" ht="15" customHeight="1" x14ac:dyDescent="0.2">
      <c r="A208" s="29"/>
      <c r="B208" s="39"/>
      <c r="C208" s="23"/>
      <c r="D208" s="40"/>
      <c r="E208" s="40"/>
      <c r="F208" s="40"/>
      <c r="G208" s="23"/>
      <c r="H208" s="41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9"/>
      <c r="Y208" s="29"/>
      <c r="Z208" s="29"/>
    </row>
    <row r="209" spans="1:26" ht="15" customHeight="1" x14ac:dyDescent="0.2">
      <c r="A209" s="29"/>
      <c r="B209" s="39"/>
      <c r="C209" s="23"/>
      <c r="D209" s="40"/>
      <c r="E209" s="40"/>
      <c r="F209" s="40"/>
      <c r="G209" s="23"/>
      <c r="H209" s="41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9"/>
      <c r="Y209" s="29"/>
      <c r="Z209" s="29"/>
    </row>
    <row r="210" spans="1:26" ht="15" customHeight="1" x14ac:dyDescent="0.2">
      <c r="A210" s="29"/>
      <c r="B210" s="39"/>
      <c r="C210" s="23"/>
      <c r="D210" s="40"/>
      <c r="E210" s="40"/>
      <c r="F210" s="40"/>
      <c r="G210" s="23"/>
      <c r="H210" s="41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9"/>
      <c r="Y210" s="29"/>
      <c r="Z210" s="29"/>
    </row>
    <row r="211" spans="1:26" ht="15" customHeight="1" x14ac:dyDescent="0.2">
      <c r="A211" s="29"/>
      <c r="B211" s="39"/>
      <c r="C211" s="23"/>
      <c r="D211" s="40"/>
      <c r="E211" s="40"/>
      <c r="F211" s="40"/>
      <c r="G211" s="23"/>
      <c r="H211" s="41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9"/>
      <c r="Y211" s="29"/>
      <c r="Z211" s="29"/>
    </row>
    <row r="212" spans="1:26" ht="15" customHeight="1" x14ac:dyDescent="0.2">
      <c r="A212" s="29"/>
      <c r="B212" s="39"/>
      <c r="C212" s="23"/>
      <c r="D212" s="40"/>
      <c r="E212" s="40"/>
      <c r="F212" s="40"/>
      <c r="G212" s="23"/>
      <c r="H212" s="41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9"/>
      <c r="Y212" s="29"/>
      <c r="Z212" s="29"/>
    </row>
    <row r="213" spans="1:26" ht="15" customHeight="1" x14ac:dyDescent="0.2">
      <c r="A213" s="29"/>
      <c r="B213" s="39"/>
      <c r="C213" s="23"/>
      <c r="D213" s="40"/>
      <c r="E213" s="40"/>
      <c r="F213" s="40"/>
      <c r="G213" s="23"/>
      <c r="H213" s="41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9"/>
      <c r="Y213" s="29"/>
      <c r="Z213" s="29"/>
    </row>
    <row r="214" spans="1:26" ht="15" customHeight="1" x14ac:dyDescent="0.2">
      <c r="A214" s="29"/>
      <c r="B214" s="39"/>
      <c r="C214" s="23"/>
      <c r="D214" s="40"/>
      <c r="E214" s="40"/>
      <c r="F214" s="40"/>
      <c r="G214" s="23"/>
      <c r="H214" s="41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9"/>
      <c r="Y214" s="29"/>
      <c r="Z214" s="29"/>
    </row>
    <row r="215" spans="1:26" ht="15" customHeight="1" x14ac:dyDescent="0.2">
      <c r="A215" s="29"/>
      <c r="B215" s="39"/>
      <c r="C215" s="23"/>
      <c r="D215" s="40"/>
      <c r="E215" s="40"/>
      <c r="F215" s="40"/>
      <c r="G215" s="23"/>
      <c r="H215" s="41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9"/>
      <c r="Y215" s="29"/>
      <c r="Z215" s="29"/>
    </row>
    <row r="216" spans="1:26" ht="15" customHeight="1" x14ac:dyDescent="0.2">
      <c r="A216" s="29"/>
      <c r="B216" s="39"/>
      <c r="C216" s="23"/>
      <c r="D216" s="40"/>
      <c r="E216" s="40"/>
      <c r="F216" s="40"/>
      <c r="G216" s="23"/>
      <c r="H216" s="41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9"/>
      <c r="Y216" s="29"/>
      <c r="Z216" s="29"/>
    </row>
    <row r="217" spans="1:26" ht="15" customHeight="1" x14ac:dyDescent="0.2">
      <c r="A217" s="29"/>
      <c r="B217" s="39"/>
      <c r="C217" s="23"/>
      <c r="D217" s="40"/>
      <c r="E217" s="40"/>
      <c r="F217" s="40"/>
      <c r="G217" s="23"/>
      <c r="H217" s="41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9"/>
      <c r="Y217" s="29"/>
      <c r="Z217" s="29"/>
    </row>
    <row r="218" spans="1:26" ht="15" customHeight="1" x14ac:dyDescent="0.2">
      <c r="A218" s="29"/>
      <c r="B218" s="39"/>
      <c r="C218" s="23"/>
      <c r="D218" s="40"/>
      <c r="E218" s="40"/>
      <c r="F218" s="40"/>
      <c r="G218" s="23"/>
      <c r="H218" s="41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9"/>
      <c r="Y218" s="29"/>
      <c r="Z218" s="29"/>
    </row>
    <row r="219" spans="1:26" ht="15" customHeight="1" x14ac:dyDescent="0.2">
      <c r="A219" s="29"/>
      <c r="B219" s="39"/>
      <c r="C219" s="23"/>
      <c r="D219" s="40"/>
      <c r="E219" s="40"/>
      <c r="F219" s="40"/>
      <c r="G219" s="23"/>
      <c r="H219" s="41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9"/>
      <c r="Y219" s="29"/>
      <c r="Z219" s="29"/>
    </row>
    <row r="220" spans="1:26" ht="15" customHeight="1" x14ac:dyDescent="0.2">
      <c r="A220" s="29"/>
      <c r="B220" s="39"/>
      <c r="C220" s="23"/>
      <c r="D220" s="40"/>
      <c r="E220" s="40"/>
      <c r="F220" s="40"/>
      <c r="G220" s="23"/>
      <c r="H220" s="41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9"/>
      <c r="Y220" s="29"/>
      <c r="Z220" s="29"/>
    </row>
    <row r="221" spans="1:26" ht="15" customHeight="1" x14ac:dyDescent="0.2">
      <c r="A221" s="29"/>
      <c r="B221" s="39"/>
      <c r="C221" s="23"/>
      <c r="D221" s="40"/>
      <c r="E221" s="40"/>
      <c r="F221" s="40"/>
      <c r="G221" s="23"/>
      <c r="H221" s="41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9"/>
      <c r="Y221" s="29"/>
      <c r="Z221" s="29"/>
    </row>
    <row r="222" spans="1:26" ht="15" customHeight="1" x14ac:dyDescent="0.2">
      <c r="A222" s="29"/>
      <c r="B222" s="39"/>
      <c r="C222" s="23"/>
      <c r="D222" s="40"/>
      <c r="E222" s="40"/>
      <c r="F222" s="40"/>
      <c r="G222" s="23"/>
      <c r="H222" s="41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9"/>
      <c r="Y222" s="29"/>
      <c r="Z222" s="29"/>
    </row>
    <row r="223" spans="1:26" ht="15" customHeight="1" x14ac:dyDescent="0.2">
      <c r="A223" s="29"/>
      <c r="B223" s="39"/>
      <c r="C223" s="23"/>
      <c r="D223" s="40"/>
      <c r="E223" s="40"/>
      <c r="F223" s="40"/>
      <c r="G223" s="23"/>
      <c r="H223" s="41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9"/>
      <c r="Y223" s="29"/>
      <c r="Z223" s="29"/>
    </row>
    <row r="224" spans="1:26" ht="15" customHeight="1" x14ac:dyDescent="0.2">
      <c r="A224" s="29"/>
      <c r="B224" s="39"/>
      <c r="C224" s="23"/>
      <c r="D224" s="40"/>
      <c r="E224" s="40"/>
      <c r="F224" s="40"/>
      <c r="G224" s="23"/>
      <c r="H224" s="41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9"/>
      <c r="Y224" s="29"/>
      <c r="Z224" s="29"/>
    </row>
    <row r="225" spans="1:26" ht="15" customHeight="1" x14ac:dyDescent="0.2">
      <c r="A225" s="29"/>
      <c r="B225" s="39"/>
      <c r="C225" s="23"/>
      <c r="D225" s="40"/>
      <c r="E225" s="40"/>
      <c r="F225" s="40"/>
      <c r="G225" s="23"/>
      <c r="H225" s="41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9"/>
      <c r="Y225" s="29"/>
      <c r="Z225" s="29"/>
    </row>
    <row r="226" spans="1:26" ht="15" customHeight="1" x14ac:dyDescent="0.2">
      <c r="A226" s="29"/>
      <c r="B226" s="39"/>
      <c r="C226" s="23"/>
      <c r="D226" s="40"/>
      <c r="E226" s="40"/>
      <c r="F226" s="40"/>
      <c r="G226" s="23"/>
      <c r="H226" s="41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9"/>
      <c r="Y226" s="29"/>
      <c r="Z226" s="29"/>
    </row>
    <row r="227" spans="1:26" ht="15" customHeight="1" x14ac:dyDescent="0.2">
      <c r="A227" s="29"/>
      <c r="B227" s="39"/>
      <c r="C227" s="23"/>
      <c r="D227" s="40"/>
      <c r="E227" s="40"/>
      <c r="F227" s="40"/>
      <c r="G227" s="23"/>
      <c r="H227" s="41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9"/>
      <c r="Y227" s="29"/>
      <c r="Z227" s="29"/>
    </row>
    <row r="228" spans="1:26" ht="15" customHeight="1" x14ac:dyDescent="0.2">
      <c r="A228" s="29"/>
      <c r="B228" s="39"/>
      <c r="C228" s="23"/>
      <c r="D228" s="40"/>
      <c r="E228" s="40"/>
      <c r="F228" s="40"/>
      <c r="G228" s="23"/>
      <c r="H228" s="41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9"/>
      <c r="Y228" s="29"/>
      <c r="Z228" s="29"/>
    </row>
    <row r="229" spans="1:26" ht="15" customHeight="1" x14ac:dyDescent="0.2">
      <c r="A229" s="29"/>
      <c r="B229" s="39"/>
      <c r="C229" s="23"/>
      <c r="D229" s="40"/>
      <c r="E229" s="40"/>
      <c r="F229" s="40"/>
      <c r="G229" s="23"/>
      <c r="H229" s="41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9"/>
      <c r="Y229" s="29"/>
      <c r="Z229" s="29"/>
    </row>
    <row r="230" spans="1:26" ht="15" customHeight="1" x14ac:dyDescent="0.2">
      <c r="A230" s="29"/>
      <c r="B230" s="39"/>
      <c r="C230" s="23"/>
      <c r="D230" s="40"/>
      <c r="E230" s="40"/>
      <c r="F230" s="40"/>
      <c r="G230" s="23"/>
      <c r="H230" s="41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9"/>
      <c r="Y230" s="29"/>
      <c r="Z230" s="29"/>
    </row>
    <row r="231" spans="1:26" ht="15" customHeight="1" x14ac:dyDescent="0.2">
      <c r="A231" s="29"/>
      <c r="B231" s="39"/>
      <c r="C231" s="23"/>
      <c r="D231" s="40"/>
      <c r="E231" s="40"/>
      <c r="F231" s="40"/>
      <c r="G231" s="23"/>
      <c r="H231" s="41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9"/>
      <c r="Y231" s="29"/>
      <c r="Z231" s="29"/>
    </row>
    <row r="232" spans="1:26" ht="15" customHeight="1" x14ac:dyDescent="0.2">
      <c r="A232" s="29"/>
      <c r="B232" s="39"/>
      <c r="C232" s="23"/>
      <c r="D232" s="40"/>
      <c r="E232" s="40"/>
      <c r="F232" s="40"/>
      <c r="G232" s="23"/>
      <c r="H232" s="41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9"/>
      <c r="Y232" s="29"/>
      <c r="Z232" s="29"/>
    </row>
    <row r="233" spans="1:26" ht="15" customHeight="1" x14ac:dyDescent="0.2">
      <c r="A233" s="29"/>
      <c r="B233" s="29"/>
      <c r="C233" s="29"/>
      <c r="D233" s="29"/>
      <c r="E233" s="29"/>
      <c r="F233" s="29"/>
      <c r="G233" s="29"/>
      <c r="H233" s="29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9"/>
      <c r="Y233" s="29"/>
      <c r="Z233" s="29"/>
    </row>
    <row r="234" spans="1:26" ht="15.75" customHeight="1" x14ac:dyDescent="0.2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5.75" customHeight="1" x14ac:dyDescent="0.2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5.75" customHeight="1" x14ac:dyDescent="0.2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5.75" customHeight="1" x14ac:dyDescent="0.2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5.75" customHeight="1" x14ac:dyDescent="0.2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5.75" customHeight="1" x14ac:dyDescent="0.2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5.75" customHeight="1" x14ac:dyDescent="0.2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5.75" customHeight="1" x14ac:dyDescent="0.2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5.75" customHeight="1" x14ac:dyDescent="0.2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5.75" customHeight="1" x14ac:dyDescent="0.2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5.75" customHeight="1" x14ac:dyDescent="0.2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5.75" customHeight="1" x14ac:dyDescent="0.2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5.75" customHeight="1" x14ac:dyDescent="0.2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5.75" customHeight="1" x14ac:dyDescent="0.2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5.75" customHeight="1" x14ac:dyDescent="0.2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5.75" customHeight="1" x14ac:dyDescent="0.2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5.75" customHeight="1" x14ac:dyDescent="0.2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5.75" customHeight="1" x14ac:dyDescent="0.2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5.75" customHeight="1" x14ac:dyDescent="0.2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5.75" customHeight="1" x14ac:dyDescent="0.2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5.75" customHeight="1" x14ac:dyDescent="0.2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5.75" customHeight="1" x14ac:dyDescent="0.2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5.75" customHeight="1" x14ac:dyDescent="0.2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5.75" customHeight="1" x14ac:dyDescent="0.2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5.75" customHeight="1" x14ac:dyDescent="0.2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5.75" customHeight="1" x14ac:dyDescent="0.2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5.75" customHeight="1" x14ac:dyDescent="0.2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5.75" customHeight="1" x14ac:dyDescent="0.2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5.75" customHeight="1" x14ac:dyDescent="0.2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5.75" customHeight="1" x14ac:dyDescent="0.2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5.75" customHeight="1" x14ac:dyDescent="0.2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5.75" customHeight="1" x14ac:dyDescent="0.2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5.75" customHeight="1" x14ac:dyDescent="0.2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5.75" customHeight="1" x14ac:dyDescent="0.2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5.75" customHeight="1" x14ac:dyDescent="0.2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5.75" customHeight="1" x14ac:dyDescent="0.2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5.75" customHeight="1" x14ac:dyDescent="0.2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5.75" customHeight="1" x14ac:dyDescent="0.2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5.75" customHeight="1" x14ac:dyDescent="0.2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5.75" customHeight="1" x14ac:dyDescent="0.2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5.75" customHeight="1" x14ac:dyDescent="0.2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5.75" customHeight="1" x14ac:dyDescent="0.2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5.75" customHeight="1" x14ac:dyDescent="0.2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5.75" customHeight="1" x14ac:dyDescent="0.2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5.75" customHeight="1" x14ac:dyDescent="0.2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5.75" customHeight="1" x14ac:dyDescent="0.2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5.75" customHeight="1" x14ac:dyDescent="0.2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5.75" customHeight="1" x14ac:dyDescent="0.2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5.75" customHeight="1" x14ac:dyDescent="0.2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5.75" customHeight="1" x14ac:dyDescent="0.2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5.75" customHeight="1" x14ac:dyDescent="0.2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5.75" customHeight="1" x14ac:dyDescent="0.2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5.75" customHeight="1" x14ac:dyDescent="0.2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5.75" customHeight="1" x14ac:dyDescent="0.2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5.75" customHeight="1" x14ac:dyDescent="0.2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5.75" customHeight="1" x14ac:dyDescent="0.2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5.75" customHeight="1" x14ac:dyDescent="0.2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5.75" customHeight="1" x14ac:dyDescent="0.2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5.75" customHeight="1" x14ac:dyDescent="0.2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5.75" customHeight="1" x14ac:dyDescent="0.2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5.75" customHeight="1" x14ac:dyDescent="0.2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5.75" customHeight="1" x14ac:dyDescent="0.2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5.75" customHeight="1" x14ac:dyDescent="0.2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5.75" customHeight="1" x14ac:dyDescent="0.2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5.75" customHeight="1" x14ac:dyDescent="0.2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5.75" customHeight="1" x14ac:dyDescent="0.2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5.75" customHeight="1" x14ac:dyDescent="0.2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5.75" customHeight="1" x14ac:dyDescent="0.2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5.75" customHeight="1" x14ac:dyDescent="0.2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5.75" customHeight="1" x14ac:dyDescent="0.2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5.75" customHeight="1" x14ac:dyDescent="0.2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5.75" customHeight="1" x14ac:dyDescent="0.2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5.75" customHeight="1" x14ac:dyDescent="0.2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5.75" customHeight="1" x14ac:dyDescent="0.2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5.75" customHeight="1" x14ac:dyDescent="0.2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5.75" customHeight="1" x14ac:dyDescent="0.2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5.75" customHeight="1" x14ac:dyDescent="0.2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5.75" customHeight="1" x14ac:dyDescent="0.2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5.75" customHeight="1" x14ac:dyDescent="0.2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5.75" customHeight="1" x14ac:dyDescent="0.2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5.75" customHeight="1" x14ac:dyDescent="0.2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5.75" customHeight="1" x14ac:dyDescent="0.2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5.75" customHeight="1" x14ac:dyDescent="0.2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5.75" customHeight="1" x14ac:dyDescent="0.2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5.75" customHeight="1" x14ac:dyDescent="0.2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5.75" customHeight="1" x14ac:dyDescent="0.2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5.75" customHeight="1" x14ac:dyDescent="0.2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5.75" customHeight="1" x14ac:dyDescent="0.2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5.75" customHeight="1" x14ac:dyDescent="0.2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5.75" customHeight="1" x14ac:dyDescent="0.2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5.75" customHeight="1" x14ac:dyDescent="0.2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5.75" customHeight="1" x14ac:dyDescent="0.2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5.75" customHeight="1" x14ac:dyDescent="0.2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5.75" customHeight="1" x14ac:dyDescent="0.2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5.75" customHeight="1" x14ac:dyDescent="0.2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5.75" customHeight="1" x14ac:dyDescent="0.2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5.75" customHeight="1" x14ac:dyDescent="0.2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5.75" customHeight="1" x14ac:dyDescent="0.2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5.75" customHeight="1" x14ac:dyDescent="0.2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5.75" customHeight="1" x14ac:dyDescent="0.2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5.75" customHeight="1" x14ac:dyDescent="0.2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5.75" customHeight="1" x14ac:dyDescent="0.2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5.75" customHeight="1" x14ac:dyDescent="0.2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5.75" customHeight="1" x14ac:dyDescent="0.2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5.75" customHeight="1" x14ac:dyDescent="0.2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5.75" customHeight="1" x14ac:dyDescent="0.2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5.75" customHeight="1" x14ac:dyDescent="0.2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5.75" customHeight="1" x14ac:dyDescent="0.2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5.75" customHeight="1" x14ac:dyDescent="0.2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5.75" customHeight="1" x14ac:dyDescent="0.2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5.75" customHeight="1" x14ac:dyDescent="0.2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5.75" customHeight="1" x14ac:dyDescent="0.2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5.75" customHeight="1" x14ac:dyDescent="0.2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5.75" customHeight="1" x14ac:dyDescent="0.2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5.75" customHeight="1" x14ac:dyDescent="0.2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5.75" customHeight="1" x14ac:dyDescent="0.2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5.75" customHeight="1" x14ac:dyDescent="0.2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5.75" customHeight="1" x14ac:dyDescent="0.2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5.75" customHeight="1" x14ac:dyDescent="0.2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5.75" customHeight="1" x14ac:dyDescent="0.2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5.75" customHeight="1" x14ac:dyDescent="0.2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5.75" customHeight="1" x14ac:dyDescent="0.2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5.75" customHeight="1" x14ac:dyDescent="0.2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5.75" customHeight="1" x14ac:dyDescent="0.2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5.75" customHeight="1" x14ac:dyDescent="0.2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5.75" customHeight="1" x14ac:dyDescent="0.2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5.75" customHeight="1" x14ac:dyDescent="0.2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5.75" customHeight="1" x14ac:dyDescent="0.2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5.75" customHeight="1" x14ac:dyDescent="0.2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5.75" customHeight="1" x14ac:dyDescent="0.2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5.75" customHeight="1" x14ac:dyDescent="0.2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5.75" customHeight="1" x14ac:dyDescent="0.2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5.75" customHeight="1" x14ac:dyDescent="0.2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5.75" customHeight="1" x14ac:dyDescent="0.2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5.75" customHeight="1" x14ac:dyDescent="0.2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5.75" customHeight="1" x14ac:dyDescent="0.2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5.75" customHeight="1" x14ac:dyDescent="0.2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5.75" customHeight="1" x14ac:dyDescent="0.2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5.75" customHeight="1" x14ac:dyDescent="0.2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5.75" customHeight="1" x14ac:dyDescent="0.2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5.75" customHeight="1" x14ac:dyDescent="0.2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5.75" customHeight="1" x14ac:dyDescent="0.2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5.75" customHeight="1" x14ac:dyDescent="0.2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5.75" customHeight="1" x14ac:dyDescent="0.2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5.75" customHeight="1" x14ac:dyDescent="0.2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5.75" customHeight="1" x14ac:dyDescent="0.2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5.75" customHeight="1" x14ac:dyDescent="0.2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5.75" customHeight="1" x14ac:dyDescent="0.2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5.75" customHeight="1" x14ac:dyDescent="0.2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5.75" customHeight="1" x14ac:dyDescent="0.2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5.75" customHeight="1" x14ac:dyDescent="0.2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5.75" customHeight="1" x14ac:dyDescent="0.2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5.75" customHeight="1" x14ac:dyDescent="0.2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5.75" customHeight="1" x14ac:dyDescent="0.2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5.75" customHeight="1" x14ac:dyDescent="0.2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5.75" customHeight="1" x14ac:dyDescent="0.2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5.75" customHeight="1" x14ac:dyDescent="0.2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5.75" customHeight="1" x14ac:dyDescent="0.2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5.75" customHeight="1" x14ac:dyDescent="0.2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5.75" customHeight="1" x14ac:dyDescent="0.2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5.75" customHeight="1" x14ac:dyDescent="0.2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5.75" customHeight="1" x14ac:dyDescent="0.2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5.75" customHeight="1" x14ac:dyDescent="0.2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5.75" customHeight="1" x14ac:dyDescent="0.2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5.75" customHeight="1" x14ac:dyDescent="0.2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5.75" customHeight="1" x14ac:dyDescent="0.2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5.75" customHeight="1" x14ac:dyDescent="0.2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5.75" customHeight="1" x14ac:dyDescent="0.2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5.75" customHeight="1" x14ac:dyDescent="0.2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5.75" customHeight="1" x14ac:dyDescent="0.2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5.75" customHeight="1" x14ac:dyDescent="0.2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5.75" customHeight="1" x14ac:dyDescent="0.2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5.75" customHeight="1" x14ac:dyDescent="0.2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5.75" customHeight="1" x14ac:dyDescent="0.2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5.75" customHeight="1" x14ac:dyDescent="0.2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5.75" customHeight="1" x14ac:dyDescent="0.2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5.75" customHeight="1" x14ac:dyDescent="0.2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5.75" customHeight="1" x14ac:dyDescent="0.2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5.75" customHeight="1" x14ac:dyDescent="0.2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5.75" customHeight="1" x14ac:dyDescent="0.2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5.75" customHeight="1" x14ac:dyDescent="0.2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5.75" customHeight="1" x14ac:dyDescent="0.2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5.75" customHeight="1" x14ac:dyDescent="0.2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5.75" customHeight="1" x14ac:dyDescent="0.2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5.75" customHeight="1" x14ac:dyDescent="0.2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5.75" customHeight="1" x14ac:dyDescent="0.2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5.75" customHeight="1" x14ac:dyDescent="0.2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5.75" customHeight="1" x14ac:dyDescent="0.2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5.75" customHeight="1" x14ac:dyDescent="0.2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5.75" customHeight="1" x14ac:dyDescent="0.2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5.75" customHeight="1" x14ac:dyDescent="0.2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5.75" customHeight="1" x14ac:dyDescent="0.2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5.75" customHeight="1" x14ac:dyDescent="0.2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5.75" customHeight="1" x14ac:dyDescent="0.2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5.75" customHeight="1" x14ac:dyDescent="0.2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5.75" customHeight="1" x14ac:dyDescent="0.2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5.75" customHeight="1" x14ac:dyDescent="0.2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5.75" customHeight="1" x14ac:dyDescent="0.2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5.75" customHeight="1" x14ac:dyDescent="0.2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5.75" customHeight="1" x14ac:dyDescent="0.2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5.75" customHeight="1" x14ac:dyDescent="0.2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5.75" customHeight="1" x14ac:dyDescent="0.2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5.75" customHeight="1" x14ac:dyDescent="0.2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5.75" customHeight="1" x14ac:dyDescent="0.2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5.75" customHeight="1" x14ac:dyDescent="0.2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5.75" customHeight="1" x14ac:dyDescent="0.2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5.75" customHeight="1" x14ac:dyDescent="0.2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5.75" customHeight="1" x14ac:dyDescent="0.2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5.75" customHeight="1" x14ac:dyDescent="0.2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5.75" customHeight="1" x14ac:dyDescent="0.2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5.75" customHeight="1" x14ac:dyDescent="0.2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5.75" customHeight="1" x14ac:dyDescent="0.2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5.75" customHeight="1" x14ac:dyDescent="0.2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5.75" customHeight="1" x14ac:dyDescent="0.2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5.75" customHeight="1" x14ac:dyDescent="0.2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5.75" customHeight="1" x14ac:dyDescent="0.2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5.75" customHeight="1" x14ac:dyDescent="0.2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5.75" customHeight="1" x14ac:dyDescent="0.2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5.75" customHeight="1" x14ac:dyDescent="0.2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5.75" customHeight="1" x14ac:dyDescent="0.2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5.75" customHeight="1" x14ac:dyDescent="0.2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5.75" customHeight="1" x14ac:dyDescent="0.2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5.75" customHeight="1" x14ac:dyDescent="0.2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5.75" customHeight="1" x14ac:dyDescent="0.2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5.75" customHeight="1" x14ac:dyDescent="0.2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5.75" customHeight="1" x14ac:dyDescent="0.2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5.75" customHeight="1" x14ac:dyDescent="0.2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5.75" customHeight="1" x14ac:dyDescent="0.2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5.75" customHeight="1" x14ac:dyDescent="0.2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5.75" customHeight="1" x14ac:dyDescent="0.2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5.75" customHeight="1" x14ac:dyDescent="0.2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5.75" customHeight="1" x14ac:dyDescent="0.2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5.75" customHeight="1" x14ac:dyDescent="0.2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5.75" customHeight="1" x14ac:dyDescent="0.2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5.75" customHeight="1" x14ac:dyDescent="0.2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5.75" customHeight="1" x14ac:dyDescent="0.2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5.75" customHeight="1" x14ac:dyDescent="0.2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5.75" customHeight="1" x14ac:dyDescent="0.2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5.75" customHeight="1" x14ac:dyDescent="0.2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5.75" customHeight="1" x14ac:dyDescent="0.2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5.75" customHeight="1" x14ac:dyDescent="0.2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5.75" customHeight="1" x14ac:dyDescent="0.2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5.75" customHeight="1" x14ac:dyDescent="0.2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5.75" customHeight="1" x14ac:dyDescent="0.2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5.75" customHeight="1" x14ac:dyDescent="0.2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5.75" customHeight="1" x14ac:dyDescent="0.2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5.75" customHeight="1" x14ac:dyDescent="0.2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5.75" customHeight="1" x14ac:dyDescent="0.2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5.75" customHeight="1" x14ac:dyDescent="0.2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5.75" customHeight="1" x14ac:dyDescent="0.2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5.75" customHeight="1" x14ac:dyDescent="0.2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5.75" customHeight="1" x14ac:dyDescent="0.2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5.75" customHeight="1" x14ac:dyDescent="0.2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5.75" customHeight="1" x14ac:dyDescent="0.2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5.75" customHeight="1" x14ac:dyDescent="0.2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5.75" customHeight="1" x14ac:dyDescent="0.2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5.75" customHeight="1" x14ac:dyDescent="0.2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5.75" customHeight="1" x14ac:dyDescent="0.2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5.75" customHeight="1" x14ac:dyDescent="0.2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5.75" customHeight="1" x14ac:dyDescent="0.2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5.75" customHeight="1" x14ac:dyDescent="0.2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5.75" customHeight="1" x14ac:dyDescent="0.2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5.75" customHeight="1" x14ac:dyDescent="0.2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5.75" customHeight="1" x14ac:dyDescent="0.2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5.75" customHeight="1" x14ac:dyDescent="0.2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5.75" customHeight="1" x14ac:dyDescent="0.2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5.75" customHeight="1" x14ac:dyDescent="0.2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5.75" customHeight="1" x14ac:dyDescent="0.2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5.75" customHeight="1" x14ac:dyDescent="0.2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5.75" customHeight="1" x14ac:dyDescent="0.2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5.75" customHeight="1" x14ac:dyDescent="0.2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5.75" customHeight="1" x14ac:dyDescent="0.2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5.75" customHeight="1" x14ac:dyDescent="0.2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5.75" customHeight="1" x14ac:dyDescent="0.2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5.75" customHeight="1" x14ac:dyDescent="0.2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5.75" customHeight="1" x14ac:dyDescent="0.2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5.75" customHeight="1" x14ac:dyDescent="0.2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5.75" customHeight="1" x14ac:dyDescent="0.2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5.75" customHeight="1" x14ac:dyDescent="0.2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5.75" customHeight="1" x14ac:dyDescent="0.2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5.75" customHeight="1" x14ac:dyDescent="0.2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5.75" customHeight="1" x14ac:dyDescent="0.2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5.75" customHeight="1" x14ac:dyDescent="0.2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5.75" customHeight="1" x14ac:dyDescent="0.2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5.75" customHeight="1" x14ac:dyDescent="0.2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5.75" customHeight="1" x14ac:dyDescent="0.2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5.75" customHeight="1" x14ac:dyDescent="0.2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5.75" customHeight="1" x14ac:dyDescent="0.2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5.75" customHeight="1" x14ac:dyDescent="0.2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5.75" customHeight="1" x14ac:dyDescent="0.2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5.75" customHeight="1" x14ac:dyDescent="0.2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5.75" customHeight="1" x14ac:dyDescent="0.2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5.75" customHeight="1" x14ac:dyDescent="0.2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5.75" customHeight="1" x14ac:dyDescent="0.2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5.75" customHeight="1" x14ac:dyDescent="0.2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5.75" customHeight="1" x14ac:dyDescent="0.2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5.75" customHeight="1" x14ac:dyDescent="0.2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5.75" customHeight="1" x14ac:dyDescent="0.2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5.75" customHeight="1" x14ac:dyDescent="0.2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5.75" customHeight="1" x14ac:dyDescent="0.2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5.75" customHeight="1" x14ac:dyDescent="0.2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5.75" customHeight="1" x14ac:dyDescent="0.2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5.75" customHeight="1" x14ac:dyDescent="0.2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5.75" customHeight="1" x14ac:dyDescent="0.2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5.75" customHeight="1" x14ac:dyDescent="0.2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5.75" customHeight="1" x14ac:dyDescent="0.2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5.75" customHeight="1" x14ac:dyDescent="0.2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5.75" customHeight="1" x14ac:dyDescent="0.2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5.75" customHeight="1" x14ac:dyDescent="0.2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5.75" customHeight="1" x14ac:dyDescent="0.2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5.75" customHeight="1" x14ac:dyDescent="0.2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5.75" customHeight="1" x14ac:dyDescent="0.2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5.75" customHeight="1" x14ac:dyDescent="0.2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5.75" customHeight="1" x14ac:dyDescent="0.2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5.75" customHeight="1" x14ac:dyDescent="0.2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5.75" customHeight="1" x14ac:dyDescent="0.2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5.75" customHeight="1" x14ac:dyDescent="0.2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5.75" customHeight="1" x14ac:dyDescent="0.2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5.75" customHeight="1" x14ac:dyDescent="0.2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5.75" customHeight="1" x14ac:dyDescent="0.2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5.75" customHeight="1" x14ac:dyDescent="0.2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5.75" customHeight="1" x14ac:dyDescent="0.2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5.75" customHeight="1" x14ac:dyDescent="0.2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5.75" customHeight="1" x14ac:dyDescent="0.2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5.75" customHeight="1" x14ac:dyDescent="0.2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5.75" customHeight="1" x14ac:dyDescent="0.2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5.75" customHeight="1" x14ac:dyDescent="0.2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5.75" customHeight="1" x14ac:dyDescent="0.2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5.75" customHeight="1" x14ac:dyDescent="0.2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5.75" customHeight="1" x14ac:dyDescent="0.2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5.75" customHeight="1" x14ac:dyDescent="0.2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5.75" customHeight="1" x14ac:dyDescent="0.2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5.75" customHeight="1" x14ac:dyDescent="0.2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5.75" customHeight="1" x14ac:dyDescent="0.2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5.75" customHeight="1" x14ac:dyDescent="0.2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5.75" customHeight="1" x14ac:dyDescent="0.2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5.75" customHeight="1" x14ac:dyDescent="0.2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5.75" customHeight="1" x14ac:dyDescent="0.2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5.75" customHeight="1" x14ac:dyDescent="0.2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5.75" customHeight="1" x14ac:dyDescent="0.2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5.75" customHeight="1" x14ac:dyDescent="0.2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5.75" customHeight="1" x14ac:dyDescent="0.2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5.75" customHeight="1" x14ac:dyDescent="0.2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5.75" customHeight="1" x14ac:dyDescent="0.2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5.75" customHeight="1" x14ac:dyDescent="0.2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5.75" customHeight="1" x14ac:dyDescent="0.2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5.75" customHeight="1" x14ac:dyDescent="0.2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5.75" customHeight="1" x14ac:dyDescent="0.2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5.75" customHeight="1" x14ac:dyDescent="0.2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5.75" customHeight="1" x14ac:dyDescent="0.2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5.75" customHeight="1" x14ac:dyDescent="0.2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5.75" customHeight="1" x14ac:dyDescent="0.2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5.75" customHeight="1" x14ac:dyDescent="0.2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5.75" customHeight="1" x14ac:dyDescent="0.2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5.75" customHeight="1" x14ac:dyDescent="0.2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5.75" customHeight="1" x14ac:dyDescent="0.2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5.75" customHeight="1" x14ac:dyDescent="0.2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5.75" customHeight="1" x14ac:dyDescent="0.2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5.75" customHeight="1" x14ac:dyDescent="0.2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5.75" customHeight="1" x14ac:dyDescent="0.2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5.75" customHeight="1" x14ac:dyDescent="0.2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5.75" customHeight="1" x14ac:dyDescent="0.2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5.75" customHeight="1" x14ac:dyDescent="0.2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5.75" customHeight="1" x14ac:dyDescent="0.2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5.75" customHeight="1" x14ac:dyDescent="0.2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5.75" customHeight="1" x14ac:dyDescent="0.2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5.75" customHeight="1" x14ac:dyDescent="0.2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5.75" customHeight="1" x14ac:dyDescent="0.2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5.75" customHeight="1" x14ac:dyDescent="0.2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5.75" customHeight="1" x14ac:dyDescent="0.2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5.75" customHeight="1" x14ac:dyDescent="0.2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5.75" customHeight="1" x14ac:dyDescent="0.2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5.75" customHeight="1" x14ac:dyDescent="0.2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5.75" customHeight="1" x14ac:dyDescent="0.2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5.75" customHeight="1" x14ac:dyDescent="0.2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5.75" customHeight="1" x14ac:dyDescent="0.2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5.75" customHeight="1" x14ac:dyDescent="0.2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5.75" customHeight="1" x14ac:dyDescent="0.2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5.75" customHeight="1" x14ac:dyDescent="0.2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5.75" customHeight="1" x14ac:dyDescent="0.2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5.75" customHeight="1" x14ac:dyDescent="0.2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5.75" customHeight="1" x14ac:dyDescent="0.2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5.75" customHeight="1" x14ac:dyDescent="0.2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5.75" customHeight="1" x14ac:dyDescent="0.2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5.75" customHeight="1" x14ac:dyDescent="0.2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5.75" customHeight="1" x14ac:dyDescent="0.2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5.75" customHeight="1" x14ac:dyDescent="0.2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5.75" customHeight="1" x14ac:dyDescent="0.2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5.75" customHeight="1" x14ac:dyDescent="0.2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5.75" customHeight="1" x14ac:dyDescent="0.2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5.75" customHeight="1" x14ac:dyDescent="0.2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5.75" customHeight="1" x14ac:dyDescent="0.2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5.75" customHeight="1" x14ac:dyDescent="0.2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5.75" customHeight="1" x14ac:dyDescent="0.2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5.75" customHeight="1" x14ac:dyDescent="0.2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5.75" customHeight="1" x14ac:dyDescent="0.2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5.75" customHeight="1" x14ac:dyDescent="0.2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5.75" customHeight="1" x14ac:dyDescent="0.2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5.75" customHeight="1" x14ac:dyDescent="0.2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5.75" customHeight="1" x14ac:dyDescent="0.2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5.75" customHeight="1" x14ac:dyDescent="0.2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5.75" customHeight="1" x14ac:dyDescent="0.2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5.75" customHeight="1" x14ac:dyDescent="0.2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5.75" customHeight="1" x14ac:dyDescent="0.2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5.75" customHeight="1" x14ac:dyDescent="0.2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5.75" customHeight="1" x14ac:dyDescent="0.2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5.75" customHeight="1" x14ac:dyDescent="0.2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5.75" customHeight="1" x14ac:dyDescent="0.2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5.75" customHeight="1" x14ac:dyDescent="0.2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5.75" customHeight="1" x14ac:dyDescent="0.2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5.75" customHeight="1" x14ac:dyDescent="0.2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5.75" customHeight="1" x14ac:dyDescent="0.2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5.75" customHeight="1" x14ac:dyDescent="0.2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5.75" customHeight="1" x14ac:dyDescent="0.2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5.75" customHeight="1" x14ac:dyDescent="0.2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5.75" customHeight="1" x14ac:dyDescent="0.2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5.75" customHeight="1" x14ac:dyDescent="0.2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5.75" customHeight="1" x14ac:dyDescent="0.2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5.75" customHeight="1" x14ac:dyDescent="0.2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5.75" customHeight="1" x14ac:dyDescent="0.2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5.75" customHeight="1" x14ac:dyDescent="0.2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5.75" customHeight="1" x14ac:dyDescent="0.2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5.75" customHeight="1" x14ac:dyDescent="0.2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5.75" customHeight="1" x14ac:dyDescent="0.2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5.75" customHeight="1" x14ac:dyDescent="0.2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5.75" customHeight="1" x14ac:dyDescent="0.2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5.75" customHeight="1" x14ac:dyDescent="0.2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5.75" customHeight="1" x14ac:dyDescent="0.2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5.75" customHeight="1" x14ac:dyDescent="0.2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5.75" customHeight="1" x14ac:dyDescent="0.2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5.75" customHeight="1" x14ac:dyDescent="0.2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5.75" customHeight="1" x14ac:dyDescent="0.2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5.75" customHeight="1" x14ac:dyDescent="0.2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5.75" customHeight="1" x14ac:dyDescent="0.2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5.75" customHeight="1" x14ac:dyDescent="0.2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5.75" customHeight="1" x14ac:dyDescent="0.2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5.75" customHeight="1" x14ac:dyDescent="0.2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5.75" customHeight="1" x14ac:dyDescent="0.2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5.75" customHeight="1" x14ac:dyDescent="0.2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5.75" customHeight="1" x14ac:dyDescent="0.2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5.75" customHeight="1" x14ac:dyDescent="0.2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5.75" customHeight="1" x14ac:dyDescent="0.2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5.75" customHeight="1" x14ac:dyDescent="0.2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5.75" customHeight="1" x14ac:dyDescent="0.2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5.75" customHeight="1" x14ac:dyDescent="0.2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5.75" customHeight="1" x14ac:dyDescent="0.2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5.75" customHeight="1" x14ac:dyDescent="0.2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5.75" customHeight="1" x14ac:dyDescent="0.2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5.75" customHeight="1" x14ac:dyDescent="0.2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5.75" customHeight="1" x14ac:dyDescent="0.2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5.75" customHeight="1" x14ac:dyDescent="0.2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5.75" customHeight="1" x14ac:dyDescent="0.2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5.75" customHeight="1" x14ac:dyDescent="0.2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5.75" customHeight="1" x14ac:dyDescent="0.2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5.75" customHeight="1" x14ac:dyDescent="0.2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5.75" customHeight="1" x14ac:dyDescent="0.2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5.75" customHeight="1" x14ac:dyDescent="0.2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5.75" customHeight="1" x14ac:dyDescent="0.2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5.75" customHeight="1" x14ac:dyDescent="0.2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5.75" customHeight="1" x14ac:dyDescent="0.2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5.75" customHeight="1" x14ac:dyDescent="0.2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5.75" customHeight="1" x14ac:dyDescent="0.2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5.75" customHeight="1" x14ac:dyDescent="0.2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5.75" customHeight="1" x14ac:dyDescent="0.2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5.75" customHeight="1" x14ac:dyDescent="0.2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5.75" customHeight="1" x14ac:dyDescent="0.2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5.75" customHeight="1" x14ac:dyDescent="0.2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5.75" customHeight="1" x14ac:dyDescent="0.2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5.75" customHeight="1" x14ac:dyDescent="0.2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5.75" customHeight="1" x14ac:dyDescent="0.2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5.75" customHeight="1" x14ac:dyDescent="0.2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5.75" customHeight="1" x14ac:dyDescent="0.2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5.75" customHeight="1" x14ac:dyDescent="0.2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5.75" customHeight="1" x14ac:dyDescent="0.2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5.75" customHeight="1" x14ac:dyDescent="0.2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5.75" customHeight="1" x14ac:dyDescent="0.2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5.75" customHeight="1" x14ac:dyDescent="0.2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5.75" customHeight="1" x14ac:dyDescent="0.2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5.75" customHeight="1" x14ac:dyDescent="0.2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5.75" customHeight="1" x14ac:dyDescent="0.2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5.75" customHeight="1" x14ac:dyDescent="0.2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5.75" customHeight="1" x14ac:dyDescent="0.2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5.75" customHeight="1" x14ac:dyDescent="0.2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5.75" customHeight="1" x14ac:dyDescent="0.2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5.75" customHeight="1" x14ac:dyDescent="0.2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5.75" customHeight="1" x14ac:dyDescent="0.2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5.75" customHeight="1" x14ac:dyDescent="0.2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5.75" customHeight="1" x14ac:dyDescent="0.2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5.75" customHeight="1" x14ac:dyDescent="0.2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5.75" customHeight="1" x14ac:dyDescent="0.2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5.75" customHeight="1" x14ac:dyDescent="0.2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5.75" customHeight="1" x14ac:dyDescent="0.2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5.75" customHeight="1" x14ac:dyDescent="0.2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5.75" customHeight="1" x14ac:dyDescent="0.2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5.75" customHeight="1" x14ac:dyDescent="0.2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5.75" customHeight="1" x14ac:dyDescent="0.2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5.75" customHeight="1" x14ac:dyDescent="0.2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5.75" customHeight="1" x14ac:dyDescent="0.2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5.75" customHeight="1" x14ac:dyDescent="0.2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5.75" customHeight="1" x14ac:dyDescent="0.2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5.75" customHeight="1" x14ac:dyDescent="0.2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5.75" customHeight="1" x14ac:dyDescent="0.2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5.75" customHeight="1" x14ac:dyDescent="0.2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5.75" customHeight="1" x14ac:dyDescent="0.2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5.75" customHeight="1" x14ac:dyDescent="0.2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5.75" customHeight="1" x14ac:dyDescent="0.2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5.75" customHeight="1" x14ac:dyDescent="0.2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5.75" customHeight="1" x14ac:dyDescent="0.2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5.75" customHeight="1" x14ac:dyDescent="0.2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5.75" customHeight="1" x14ac:dyDescent="0.2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5.75" customHeight="1" x14ac:dyDescent="0.2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5.75" customHeight="1" x14ac:dyDescent="0.2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5.75" customHeight="1" x14ac:dyDescent="0.2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5.75" customHeight="1" x14ac:dyDescent="0.2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5.75" customHeight="1" x14ac:dyDescent="0.2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5.75" customHeight="1" x14ac:dyDescent="0.2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5.75" customHeight="1" x14ac:dyDescent="0.2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5.75" customHeight="1" x14ac:dyDescent="0.2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5.75" customHeight="1" x14ac:dyDescent="0.2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5.75" customHeight="1" x14ac:dyDescent="0.2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5.75" customHeight="1" x14ac:dyDescent="0.2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5.75" customHeight="1" x14ac:dyDescent="0.2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5.75" customHeight="1" x14ac:dyDescent="0.2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5.75" customHeight="1" x14ac:dyDescent="0.2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5.75" customHeight="1" x14ac:dyDescent="0.2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5.75" customHeight="1" x14ac:dyDescent="0.2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5.75" customHeight="1" x14ac:dyDescent="0.2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5.75" customHeight="1" x14ac:dyDescent="0.2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5.75" customHeight="1" x14ac:dyDescent="0.2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5.75" customHeight="1" x14ac:dyDescent="0.2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5.75" customHeight="1" x14ac:dyDescent="0.2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5.75" customHeight="1" x14ac:dyDescent="0.2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5.75" customHeight="1" x14ac:dyDescent="0.2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5.75" customHeight="1" x14ac:dyDescent="0.2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5.75" customHeight="1" x14ac:dyDescent="0.2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5.75" customHeight="1" x14ac:dyDescent="0.2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5.75" customHeight="1" x14ac:dyDescent="0.2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5.75" customHeight="1" x14ac:dyDescent="0.2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5.75" customHeight="1" x14ac:dyDescent="0.2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5.75" customHeight="1" x14ac:dyDescent="0.2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5.75" customHeight="1" x14ac:dyDescent="0.2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5.75" customHeight="1" x14ac:dyDescent="0.2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5.75" customHeight="1" x14ac:dyDescent="0.2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5.75" customHeight="1" x14ac:dyDescent="0.2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5.75" customHeight="1" x14ac:dyDescent="0.2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5.75" customHeight="1" x14ac:dyDescent="0.2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5.75" customHeight="1" x14ac:dyDescent="0.2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5.75" customHeight="1" x14ac:dyDescent="0.2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5.75" customHeight="1" x14ac:dyDescent="0.2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5.75" customHeight="1" x14ac:dyDescent="0.2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5.75" customHeight="1" x14ac:dyDescent="0.2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5.75" customHeight="1" x14ac:dyDescent="0.2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5.75" customHeight="1" x14ac:dyDescent="0.2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5.75" customHeight="1" x14ac:dyDescent="0.2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5.75" customHeight="1" x14ac:dyDescent="0.2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5.75" customHeight="1" x14ac:dyDescent="0.2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5.75" customHeight="1" x14ac:dyDescent="0.2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5.75" customHeight="1" x14ac:dyDescent="0.2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5.75" customHeight="1" x14ac:dyDescent="0.2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5.75" customHeight="1" x14ac:dyDescent="0.2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5.75" customHeight="1" x14ac:dyDescent="0.2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5.75" customHeight="1" x14ac:dyDescent="0.2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5.75" customHeight="1" x14ac:dyDescent="0.2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5.75" customHeight="1" x14ac:dyDescent="0.2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5.75" customHeight="1" x14ac:dyDescent="0.2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5.75" customHeight="1" x14ac:dyDescent="0.2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5.75" customHeight="1" x14ac:dyDescent="0.2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5.75" customHeight="1" x14ac:dyDescent="0.2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5.75" customHeight="1" x14ac:dyDescent="0.2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5.75" customHeight="1" x14ac:dyDescent="0.2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5.75" customHeight="1" x14ac:dyDescent="0.2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5.75" customHeight="1" x14ac:dyDescent="0.2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5.75" customHeight="1" x14ac:dyDescent="0.2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5.75" customHeight="1" x14ac:dyDescent="0.2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5.75" customHeight="1" x14ac:dyDescent="0.2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5.75" customHeight="1" x14ac:dyDescent="0.2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5.75" customHeight="1" x14ac:dyDescent="0.2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5.75" customHeight="1" x14ac:dyDescent="0.2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5.75" customHeight="1" x14ac:dyDescent="0.2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5.75" customHeight="1" x14ac:dyDescent="0.2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5.75" customHeight="1" x14ac:dyDescent="0.2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5.75" customHeight="1" x14ac:dyDescent="0.2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5.75" customHeight="1" x14ac:dyDescent="0.2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5.75" customHeight="1" x14ac:dyDescent="0.2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5.75" customHeight="1" x14ac:dyDescent="0.2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5.75" customHeight="1" x14ac:dyDescent="0.2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5.75" customHeight="1" x14ac:dyDescent="0.2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5.75" customHeight="1" x14ac:dyDescent="0.2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5.75" customHeight="1" x14ac:dyDescent="0.2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5.75" customHeight="1" x14ac:dyDescent="0.2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5.75" customHeight="1" x14ac:dyDescent="0.2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5.75" customHeight="1" x14ac:dyDescent="0.2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5.75" customHeight="1" x14ac:dyDescent="0.2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5.75" customHeight="1" x14ac:dyDescent="0.2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5.75" customHeight="1" x14ac:dyDescent="0.2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5.75" customHeight="1" x14ac:dyDescent="0.2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5.75" customHeight="1" x14ac:dyDescent="0.2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5.75" customHeight="1" x14ac:dyDescent="0.2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5.75" customHeight="1" x14ac:dyDescent="0.2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5.75" customHeight="1" x14ac:dyDescent="0.2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5.75" customHeight="1" x14ac:dyDescent="0.2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5.75" customHeight="1" x14ac:dyDescent="0.2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5.75" customHeight="1" x14ac:dyDescent="0.2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5.75" customHeight="1" x14ac:dyDescent="0.2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5.75" customHeight="1" x14ac:dyDescent="0.2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5.75" customHeight="1" x14ac:dyDescent="0.2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5.75" customHeight="1" x14ac:dyDescent="0.2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5.75" customHeight="1" x14ac:dyDescent="0.2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5.75" customHeight="1" x14ac:dyDescent="0.2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5.75" customHeight="1" x14ac:dyDescent="0.2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5.75" customHeight="1" x14ac:dyDescent="0.2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5.75" customHeight="1" x14ac:dyDescent="0.2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5.75" customHeight="1" x14ac:dyDescent="0.2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5.75" customHeight="1" x14ac:dyDescent="0.2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5.75" customHeight="1" x14ac:dyDescent="0.2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5.75" customHeight="1" x14ac:dyDescent="0.2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5.75" customHeight="1" x14ac:dyDescent="0.2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5.75" customHeight="1" x14ac:dyDescent="0.2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5.75" customHeight="1" x14ac:dyDescent="0.2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5.75" customHeight="1" x14ac:dyDescent="0.2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5.75" customHeight="1" x14ac:dyDescent="0.2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5.75" customHeight="1" x14ac:dyDescent="0.2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5.75" customHeight="1" x14ac:dyDescent="0.2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5.75" customHeight="1" x14ac:dyDescent="0.2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5.75" customHeight="1" x14ac:dyDescent="0.2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5.75" customHeight="1" x14ac:dyDescent="0.2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5.75" customHeight="1" x14ac:dyDescent="0.2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5.75" customHeight="1" x14ac:dyDescent="0.2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5.75" customHeight="1" x14ac:dyDescent="0.2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5.75" customHeight="1" x14ac:dyDescent="0.2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5.75" customHeight="1" x14ac:dyDescent="0.2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5.75" customHeight="1" x14ac:dyDescent="0.2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5.75" customHeight="1" x14ac:dyDescent="0.2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5.75" customHeight="1" x14ac:dyDescent="0.2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5.75" customHeight="1" x14ac:dyDescent="0.2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5.75" customHeight="1" x14ac:dyDescent="0.2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5.75" customHeight="1" x14ac:dyDescent="0.2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5.75" customHeight="1" x14ac:dyDescent="0.2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5.75" customHeight="1" x14ac:dyDescent="0.2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5.75" customHeight="1" x14ac:dyDescent="0.2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5.75" customHeight="1" x14ac:dyDescent="0.2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5.75" customHeight="1" x14ac:dyDescent="0.2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5.75" customHeight="1" x14ac:dyDescent="0.2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5.75" customHeight="1" x14ac:dyDescent="0.2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5.75" customHeight="1" x14ac:dyDescent="0.2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5.75" customHeight="1" x14ac:dyDescent="0.2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5.75" customHeight="1" x14ac:dyDescent="0.2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5.75" customHeight="1" x14ac:dyDescent="0.2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5.75" customHeight="1" x14ac:dyDescent="0.2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5.75" customHeight="1" x14ac:dyDescent="0.2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5.75" customHeight="1" x14ac:dyDescent="0.2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5.75" customHeight="1" x14ac:dyDescent="0.2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5.75" customHeight="1" x14ac:dyDescent="0.2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5.75" customHeight="1" x14ac:dyDescent="0.2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5.75" customHeight="1" x14ac:dyDescent="0.2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5.75" customHeight="1" x14ac:dyDescent="0.2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5.75" customHeight="1" x14ac:dyDescent="0.2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5.75" customHeight="1" x14ac:dyDescent="0.2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5.75" customHeight="1" x14ac:dyDescent="0.2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5.75" customHeight="1" x14ac:dyDescent="0.2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5.75" customHeight="1" x14ac:dyDescent="0.2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5.75" customHeight="1" x14ac:dyDescent="0.2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5.75" customHeight="1" x14ac:dyDescent="0.2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5.75" customHeight="1" x14ac:dyDescent="0.2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5.75" customHeight="1" x14ac:dyDescent="0.2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5.75" customHeight="1" x14ac:dyDescent="0.2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5.75" customHeight="1" x14ac:dyDescent="0.2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5.75" customHeight="1" x14ac:dyDescent="0.2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5.75" customHeight="1" x14ac:dyDescent="0.2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5.75" customHeight="1" x14ac:dyDescent="0.2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5.75" customHeight="1" x14ac:dyDescent="0.2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5.75" customHeight="1" x14ac:dyDescent="0.2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5.75" customHeight="1" x14ac:dyDescent="0.2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5.75" customHeight="1" x14ac:dyDescent="0.2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5.75" customHeight="1" x14ac:dyDescent="0.2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5.75" customHeight="1" x14ac:dyDescent="0.2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5.75" customHeight="1" x14ac:dyDescent="0.2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5.75" customHeight="1" x14ac:dyDescent="0.2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5.75" customHeight="1" x14ac:dyDescent="0.2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5.75" customHeight="1" x14ac:dyDescent="0.2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5.75" customHeight="1" x14ac:dyDescent="0.2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5.75" customHeight="1" x14ac:dyDescent="0.2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5.75" customHeight="1" x14ac:dyDescent="0.2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5.75" customHeight="1" x14ac:dyDescent="0.2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5.75" customHeight="1" x14ac:dyDescent="0.2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5.75" customHeight="1" x14ac:dyDescent="0.2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5.75" customHeight="1" x14ac:dyDescent="0.2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5.75" customHeight="1" x14ac:dyDescent="0.2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5.75" customHeight="1" x14ac:dyDescent="0.2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5.75" customHeight="1" x14ac:dyDescent="0.2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5.75" customHeight="1" x14ac:dyDescent="0.2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5.75" customHeight="1" x14ac:dyDescent="0.2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5.75" customHeight="1" x14ac:dyDescent="0.2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5.75" customHeight="1" x14ac:dyDescent="0.2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5.75" customHeight="1" x14ac:dyDescent="0.2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5.75" customHeight="1" x14ac:dyDescent="0.2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5.75" customHeight="1" x14ac:dyDescent="0.2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5.75" customHeight="1" x14ac:dyDescent="0.2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5.75" customHeight="1" x14ac:dyDescent="0.2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5.75" customHeight="1" x14ac:dyDescent="0.2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5.75" customHeight="1" x14ac:dyDescent="0.2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5.75" customHeight="1" x14ac:dyDescent="0.2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5.75" customHeight="1" x14ac:dyDescent="0.2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5.75" customHeight="1" x14ac:dyDescent="0.2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5.75" customHeight="1" x14ac:dyDescent="0.2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5.75" customHeight="1" x14ac:dyDescent="0.2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5.75" customHeight="1" x14ac:dyDescent="0.2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5.75" customHeight="1" x14ac:dyDescent="0.2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5.75" customHeight="1" x14ac:dyDescent="0.2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5.75" customHeight="1" x14ac:dyDescent="0.2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5.75" customHeight="1" x14ac:dyDescent="0.2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5.75" customHeight="1" x14ac:dyDescent="0.2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5.75" customHeight="1" x14ac:dyDescent="0.2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5.75" customHeight="1" x14ac:dyDescent="0.2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5.75" customHeight="1" x14ac:dyDescent="0.2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5.75" customHeight="1" x14ac:dyDescent="0.2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5.75" customHeight="1" x14ac:dyDescent="0.2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5.75" customHeight="1" x14ac:dyDescent="0.2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5.75" customHeight="1" x14ac:dyDescent="0.2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5.75" customHeight="1" x14ac:dyDescent="0.2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5.75" customHeight="1" x14ac:dyDescent="0.2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5.75" customHeight="1" x14ac:dyDescent="0.2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5.75" customHeight="1" x14ac:dyDescent="0.2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5.75" customHeight="1" x14ac:dyDescent="0.2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5.75" customHeight="1" x14ac:dyDescent="0.2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5.75" customHeight="1" x14ac:dyDescent="0.2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5.75" customHeight="1" x14ac:dyDescent="0.2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5.75" customHeight="1" x14ac:dyDescent="0.2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5.75" customHeight="1" x14ac:dyDescent="0.2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15.75" customHeight="1" x14ac:dyDescent="0.2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15.75" customHeight="1" x14ac:dyDescent="0.2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15.75" customHeight="1" x14ac:dyDescent="0.2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15.75" customHeight="1" x14ac:dyDescent="0.2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15.75" customHeight="1" x14ac:dyDescent="0.2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15.75" customHeight="1" x14ac:dyDescent="0.2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15.75" customHeight="1" x14ac:dyDescent="0.2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15.75" customHeight="1" x14ac:dyDescent="0.2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15.75" customHeight="1" x14ac:dyDescent="0.2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15.75" customHeight="1" x14ac:dyDescent="0.2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15.75" customHeight="1" x14ac:dyDescent="0.2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15.75" customHeight="1" x14ac:dyDescent="0.2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15.75" customHeight="1" x14ac:dyDescent="0.2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15.75" customHeight="1" x14ac:dyDescent="0.2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15.75" customHeight="1" x14ac:dyDescent="0.2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15.75" customHeight="1" x14ac:dyDescent="0.2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15.75" customHeight="1" x14ac:dyDescent="0.2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15.75" customHeight="1" x14ac:dyDescent="0.2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15.75" customHeight="1" x14ac:dyDescent="0.2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15.75" customHeight="1" x14ac:dyDescent="0.2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15.75" customHeight="1" x14ac:dyDescent="0.2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15.75" customHeight="1" x14ac:dyDescent="0.2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15.75" customHeight="1" x14ac:dyDescent="0.2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15.75" customHeight="1" x14ac:dyDescent="0.2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15.75" customHeight="1" x14ac:dyDescent="0.2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15.75" customHeight="1" x14ac:dyDescent="0.2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15.75" customHeight="1" x14ac:dyDescent="0.2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15.75" customHeight="1" x14ac:dyDescent="0.2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15.75" customHeight="1" x14ac:dyDescent="0.2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15.75" customHeight="1" x14ac:dyDescent="0.2"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</sheetData>
  <mergeCells count="14">
    <mergeCell ref="D23:E23"/>
    <mergeCell ref="B1:L1"/>
    <mergeCell ref="B2:L2"/>
    <mergeCell ref="B3:L3"/>
    <mergeCell ref="B4:L4"/>
    <mergeCell ref="D20:J20"/>
    <mergeCell ref="D32:E32"/>
    <mergeCell ref="C44:D44"/>
    <mergeCell ref="D24:E24"/>
    <mergeCell ref="D25:E25"/>
    <mergeCell ref="D26:E26"/>
    <mergeCell ref="D27:E27"/>
    <mergeCell ref="D30:E30"/>
    <mergeCell ref="D31:E31"/>
  </mergeCells>
  <printOptions horizontalCentered="1" verticalCentered="1"/>
  <pageMargins left="0" right="0" top="0.35433070866141736" bottom="0.55118110236220474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3"/>
  <sheetViews>
    <sheetView showGridLines="0" tabSelected="1" view="pageBreakPreview" topLeftCell="A375" zoomScale="80" zoomScaleNormal="80" zoomScaleSheetLayoutView="80" zoomScalePageLayoutView="80" workbookViewId="0">
      <selection activeCell="C393" sqref="C393"/>
    </sheetView>
  </sheetViews>
  <sheetFormatPr baseColWidth="10" defaultColWidth="14.42578125" defaultRowHeight="15.75" customHeight="1" x14ac:dyDescent="0.2"/>
  <cols>
    <col min="1" max="1" width="6.85546875" style="63" customWidth="1"/>
    <col min="2" max="2" width="8.5703125" style="63" customWidth="1"/>
    <col min="3" max="3" width="44.140625" style="63" customWidth="1"/>
    <col min="4" max="4" width="35.42578125" style="63" customWidth="1"/>
    <col min="5" max="5" width="30" style="63" customWidth="1"/>
    <col min="6" max="6" width="5.85546875" style="63" customWidth="1"/>
    <col min="7" max="7" width="30.140625" style="63" customWidth="1"/>
    <col min="8" max="8" width="6" style="63" customWidth="1"/>
    <col min="9" max="9" width="31.140625" style="63" bestFit="1" customWidth="1"/>
    <col min="10" max="10" width="4.5703125" style="63" customWidth="1"/>
    <col min="11" max="11" width="37.5703125" style="63" customWidth="1"/>
    <col min="12" max="12" width="23.5703125" style="31" customWidth="1"/>
    <col min="13" max="13" width="21.5703125" style="31" customWidth="1"/>
    <col min="14" max="25" width="10.7109375" style="31" customWidth="1"/>
    <col min="26" max="16384" width="14.42578125" style="31"/>
  </cols>
  <sheetData>
    <row r="1" spans="1:25" ht="14.25" customHeight="1" x14ac:dyDescent="0.25">
      <c r="A1" s="89"/>
      <c r="B1" s="90"/>
      <c r="C1" s="30"/>
      <c r="D1" s="30"/>
      <c r="E1" s="30"/>
      <c r="F1" s="30"/>
      <c r="G1" s="30"/>
      <c r="H1" s="30"/>
      <c r="I1" s="30"/>
      <c r="J1" s="30"/>
      <c r="K1" s="57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5" hidden="1" x14ac:dyDescent="0.25">
      <c r="A2" s="89"/>
      <c r="B2" s="90"/>
      <c r="C2" s="30"/>
      <c r="D2" s="30"/>
      <c r="E2" s="30"/>
      <c r="F2" s="30"/>
      <c r="G2" s="30"/>
      <c r="H2" s="30"/>
      <c r="I2" s="30"/>
      <c r="J2" s="30"/>
      <c r="K2" s="57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5" hidden="1" x14ac:dyDescent="0.25">
      <c r="A3" s="89"/>
      <c r="B3" s="90"/>
      <c r="C3" s="30"/>
      <c r="D3" s="30"/>
      <c r="E3" s="30"/>
      <c r="F3" s="30"/>
      <c r="G3" s="30"/>
      <c r="H3" s="30"/>
      <c r="I3" s="30"/>
      <c r="J3" s="30"/>
      <c r="K3" s="57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5" ht="18" x14ac:dyDescent="0.25">
      <c r="A4" s="200" t="s">
        <v>1221</v>
      </c>
      <c r="B4" s="199"/>
      <c r="C4" s="199"/>
      <c r="D4" s="199"/>
      <c r="E4" s="199"/>
      <c r="F4" s="199"/>
      <c r="G4" s="199"/>
      <c r="H4" s="199"/>
      <c r="I4" s="199"/>
      <c r="J4" s="199"/>
      <c r="K4" s="64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5" spans="1:25" x14ac:dyDescent="0.25">
      <c r="A5" s="199" t="s">
        <v>155</v>
      </c>
      <c r="B5" s="199"/>
      <c r="C5" s="199"/>
      <c r="D5" s="199"/>
      <c r="E5" s="199"/>
      <c r="F5" s="199"/>
      <c r="G5" s="199"/>
      <c r="H5" s="199"/>
      <c r="I5" s="199"/>
      <c r="J5" s="130"/>
      <c r="K5" s="64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</row>
    <row r="6" spans="1:25" x14ac:dyDescent="0.25">
      <c r="A6" s="199" t="s">
        <v>1226</v>
      </c>
      <c r="B6" s="199"/>
      <c r="C6" s="199"/>
      <c r="D6" s="199"/>
      <c r="E6" s="199"/>
      <c r="F6" s="199"/>
      <c r="G6" s="199"/>
      <c r="H6" s="199"/>
      <c r="I6" s="199"/>
      <c r="J6" s="199"/>
      <c r="K6" s="64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spans="1:25" x14ac:dyDescent="0.25">
      <c r="A7" s="129"/>
      <c r="B7" s="129"/>
      <c r="C7" s="130"/>
      <c r="D7" s="130"/>
      <c r="E7" s="130"/>
      <c r="F7" s="130"/>
      <c r="G7" s="130"/>
      <c r="H7" s="130"/>
      <c r="I7" s="130"/>
      <c r="J7" s="130"/>
      <c r="K7" s="64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pans="1:25" x14ac:dyDescent="0.25">
      <c r="A8" s="131"/>
      <c r="B8" s="132"/>
      <c r="C8" s="104" t="s">
        <v>3</v>
      </c>
      <c r="D8" s="104"/>
      <c r="E8" s="104"/>
      <c r="F8" s="104"/>
      <c r="G8" s="104"/>
      <c r="H8" s="104"/>
      <c r="I8" s="104"/>
      <c r="J8" s="104"/>
      <c r="K8" s="88"/>
      <c r="L8" s="51"/>
      <c r="M8" s="51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x14ac:dyDescent="0.25">
      <c r="A9" s="198" t="s">
        <v>4</v>
      </c>
      <c r="B9" s="198"/>
      <c r="C9" s="104"/>
      <c r="D9" s="104"/>
      <c r="E9" s="104"/>
      <c r="F9" s="104"/>
      <c r="G9" s="104"/>
      <c r="H9" s="104"/>
      <c r="I9" s="104"/>
      <c r="J9" s="104"/>
      <c r="K9" s="57"/>
      <c r="L9" s="62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5" ht="23.25" x14ac:dyDescent="0.35">
      <c r="A10" s="99">
        <v>1</v>
      </c>
      <c r="B10" s="99"/>
      <c r="C10" s="133" t="s">
        <v>5</v>
      </c>
      <c r="D10" s="134"/>
      <c r="E10" s="134"/>
      <c r="F10" s="134"/>
      <c r="G10" s="134"/>
      <c r="H10" s="134"/>
      <c r="I10" s="134"/>
      <c r="J10" s="134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5" s="91" customFormat="1" ht="23.25" x14ac:dyDescent="0.35">
      <c r="A11" s="131"/>
      <c r="B11" s="131"/>
      <c r="C11" s="135"/>
      <c r="D11" s="104"/>
      <c r="E11" s="104"/>
      <c r="F11" s="104"/>
      <c r="G11" s="104"/>
      <c r="H11" s="104"/>
      <c r="I11" s="104"/>
      <c r="J11" s="104"/>
      <c r="K11" s="92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</row>
    <row r="12" spans="1:25" x14ac:dyDescent="0.25">
      <c r="A12" s="131">
        <v>11</v>
      </c>
      <c r="B12" s="131"/>
      <c r="C12" s="136" t="s">
        <v>156</v>
      </c>
      <c r="D12" s="137"/>
      <c r="E12" s="137"/>
      <c r="F12" s="137"/>
      <c r="G12" s="137"/>
      <c r="H12" s="137"/>
      <c r="I12" s="138">
        <f>+G13+G16</f>
        <v>110067447.47</v>
      </c>
      <c r="J12" s="137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5" x14ac:dyDescent="0.25">
      <c r="A13" s="131"/>
      <c r="B13" s="131">
        <v>1105</v>
      </c>
      <c r="C13" s="136" t="s">
        <v>31</v>
      </c>
      <c r="D13" s="137"/>
      <c r="E13" s="137"/>
      <c r="F13" s="137"/>
      <c r="G13" s="139">
        <f>E14+E15</f>
        <v>624000</v>
      </c>
      <c r="H13" s="137"/>
      <c r="I13" s="137"/>
      <c r="J13" s="137"/>
      <c r="K13" s="66"/>
      <c r="L13" s="2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 spans="1:25" s="25" customFormat="1" x14ac:dyDescent="0.25">
      <c r="A14" s="131"/>
      <c r="B14" s="132"/>
      <c r="C14" s="104" t="s">
        <v>157</v>
      </c>
      <c r="D14" s="101"/>
      <c r="E14" s="101">
        <v>0</v>
      </c>
      <c r="F14" s="101"/>
      <c r="G14" s="101"/>
      <c r="H14" s="101"/>
      <c r="I14" s="101"/>
      <c r="J14" s="101"/>
      <c r="K14" s="6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x14ac:dyDescent="0.25">
      <c r="A15" s="131"/>
      <c r="B15" s="132"/>
      <c r="C15" s="104" t="s">
        <v>158</v>
      </c>
      <c r="D15" s="101"/>
      <c r="E15" s="140">
        <v>624000</v>
      </c>
      <c r="F15" s="101"/>
      <c r="G15" s="101"/>
      <c r="H15" s="101"/>
      <c r="I15" s="101"/>
      <c r="J15" s="101"/>
      <c r="K15" s="65"/>
      <c r="L15" s="2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x14ac:dyDescent="0.25">
      <c r="A16" s="98"/>
      <c r="B16" s="131">
        <v>1110</v>
      </c>
      <c r="C16" s="136" t="s">
        <v>159</v>
      </c>
      <c r="D16" s="137"/>
      <c r="E16" s="137"/>
      <c r="F16" s="137"/>
      <c r="G16" s="138">
        <f>+E20+E19+E18+E17</f>
        <v>109443447.47</v>
      </c>
      <c r="H16" s="137"/>
      <c r="I16" s="137"/>
      <c r="J16" s="137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s="25" customFormat="1" x14ac:dyDescent="0.25">
      <c r="A17" s="98"/>
      <c r="B17" s="132"/>
      <c r="C17" s="104" t="s">
        <v>160</v>
      </c>
      <c r="D17" s="101"/>
      <c r="E17" s="101"/>
      <c r="F17" s="101"/>
      <c r="G17" s="101"/>
      <c r="H17" s="101"/>
      <c r="I17" s="101"/>
      <c r="J17" s="101"/>
      <c r="K17" s="6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5" x14ac:dyDescent="0.25">
      <c r="A18" s="98"/>
      <c r="B18" s="132"/>
      <c r="C18" s="104" t="s">
        <v>161</v>
      </c>
      <c r="D18" s="101"/>
      <c r="E18" s="101">
        <v>18787287</v>
      </c>
      <c r="F18" s="101"/>
      <c r="G18" s="101"/>
      <c r="H18" s="101"/>
      <c r="I18" s="101"/>
      <c r="J18" s="101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</row>
    <row r="19" spans="1:25" x14ac:dyDescent="0.25">
      <c r="A19" s="98"/>
      <c r="B19" s="132"/>
      <c r="C19" s="104" t="s">
        <v>162</v>
      </c>
      <c r="D19" s="101"/>
      <c r="E19" s="101">
        <v>0</v>
      </c>
      <c r="F19" s="101"/>
      <c r="G19" s="101"/>
      <c r="H19" s="101"/>
      <c r="I19" s="101"/>
      <c r="J19" s="101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spans="1:25" x14ac:dyDescent="0.25">
      <c r="A20" s="98"/>
      <c r="B20" s="132"/>
      <c r="C20" s="104" t="s">
        <v>163</v>
      </c>
      <c r="D20" s="101"/>
      <c r="E20" s="140">
        <v>90656160.469999999</v>
      </c>
      <c r="F20" s="101"/>
      <c r="G20" s="101"/>
      <c r="H20" s="101"/>
      <c r="I20" s="101"/>
      <c r="J20" s="101"/>
      <c r="K20" s="67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1:25" x14ac:dyDescent="0.25">
      <c r="A21" s="98"/>
      <c r="B21" s="132"/>
      <c r="C21" s="104"/>
      <c r="D21" s="101"/>
      <c r="E21" s="101"/>
      <c r="F21" s="101"/>
      <c r="G21" s="101"/>
      <c r="H21" s="101"/>
      <c r="I21" s="101"/>
      <c r="J21" s="101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spans="1:25" x14ac:dyDescent="0.25">
      <c r="A22" s="98"/>
      <c r="B22" s="132"/>
      <c r="C22" s="104"/>
      <c r="D22" s="101"/>
      <c r="E22" s="101"/>
      <c r="F22" s="101"/>
      <c r="G22" s="101"/>
      <c r="H22" s="101"/>
      <c r="I22" s="101"/>
      <c r="J22" s="101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1:25" x14ac:dyDescent="0.25">
      <c r="A23" s="98">
        <v>12</v>
      </c>
      <c r="B23" s="132"/>
      <c r="C23" s="136" t="s">
        <v>164</v>
      </c>
      <c r="D23" s="101"/>
      <c r="E23" s="101"/>
      <c r="F23" s="101"/>
      <c r="G23" s="101"/>
      <c r="H23" s="101"/>
      <c r="I23" s="139">
        <v>1000</v>
      </c>
      <c r="J23" s="137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1:25" x14ac:dyDescent="0.25">
      <c r="A24" s="98"/>
      <c r="B24" s="131">
        <v>1222</v>
      </c>
      <c r="C24" s="136" t="s">
        <v>54</v>
      </c>
      <c r="D24" s="137"/>
      <c r="E24" s="137"/>
      <c r="F24" s="137"/>
      <c r="G24" s="139">
        <f>E25</f>
        <v>1000</v>
      </c>
      <c r="H24" s="137"/>
      <c r="I24" s="137"/>
      <c r="J24" s="137"/>
      <c r="K24" s="67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pans="1:25" s="25" customFormat="1" x14ac:dyDescent="0.25">
      <c r="A25" s="98"/>
      <c r="B25" s="132"/>
      <c r="C25" s="104" t="s">
        <v>165</v>
      </c>
      <c r="D25" s="101"/>
      <c r="E25" s="140">
        <v>1000</v>
      </c>
      <c r="F25" s="101"/>
      <c r="G25" s="101"/>
      <c r="H25" s="101"/>
      <c r="I25" s="101"/>
      <c r="J25" s="101"/>
      <c r="K25" s="6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</row>
    <row r="26" spans="1:25" x14ac:dyDescent="0.25">
      <c r="A26" s="98"/>
      <c r="B26" s="141"/>
      <c r="C26" s="104"/>
      <c r="D26" s="101"/>
      <c r="E26" s="101"/>
      <c r="F26" s="101"/>
      <c r="G26" s="101"/>
      <c r="H26" s="101"/>
      <c r="I26" s="101"/>
      <c r="J26" s="101"/>
      <c r="K26" s="65"/>
      <c r="L26" s="2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</row>
    <row r="27" spans="1:25" x14ac:dyDescent="0.25">
      <c r="A27" s="131">
        <v>13</v>
      </c>
      <c r="B27" s="131"/>
      <c r="C27" s="136" t="s">
        <v>166</v>
      </c>
      <c r="D27" s="137"/>
      <c r="E27" s="137"/>
      <c r="F27" s="137"/>
      <c r="G27" s="137"/>
      <c r="H27" s="137"/>
      <c r="I27" s="138">
        <f>+G28+G31+G37</f>
        <v>97814480.390000001</v>
      </c>
      <c r="J27" s="137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1:25" x14ac:dyDescent="0.25">
      <c r="A28" s="98"/>
      <c r="B28" s="131">
        <v>1311</v>
      </c>
      <c r="C28" s="136" t="s">
        <v>39</v>
      </c>
      <c r="D28" s="137"/>
      <c r="E28" s="137"/>
      <c r="F28" s="137"/>
      <c r="G28" s="138">
        <v>0</v>
      </c>
      <c r="H28" s="137"/>
      <c r="I28" s="137"/>
      <c r="J28" s="137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25" s="25" customFormat="1" x14ac:dyDescent="0.25">
      <c r="A29" s="98"/>
      <c r="B29" s="132"/>
      <c r="C29" s="142" t="s">
        <v>167</v>
      </c>
      <c r="D29" s="101"/>
      <c r="E29" s="143">
        <v>0</v>
      </c>
      <c r="F29" s="101"/>
      <c r="G29" s="101"/>
      <c r="H29" s="101"/>
      <c r="I29" s="101"/>
      <c r="J29" s="101"/>
      <c r="K29" s="6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</row>
    <row r="30" spans="1:25" x14ac:dyDescent="0.25">
      <c r="A30" s="98"/>
      <c r="B30" s="132"/>
      <c r="C30" s="142"/>
      <c r="D30" s="101"/>
      <c r="E30" s="101"/>
      <c r="F30" s="101"/>
      <c r="G30" s="101"/>
      <c r="H30" s="101"/>
      <c r="I30" s="101"/>
      <c r="J30" s="101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1:25" x14ac:dyDescent="0.25">
      <c r="A31" s="98"/>
      <c r="B31" s="131">
        <v>1316</v>
      </c>
      <c r="C31" s="136" t="s">
        <v>168</v>
      </c>
      <c r="D31" s="137"/>
      <c r="E31" s="137"/>
      <c r="F31" s="137"/>
      <c r="G31" s="138">
        <f>SUM(E32:E35)</f>
        <v>7624410.3900000006</v>
      </c>
      <c r="H31" s="137"/>
      <c r="I31" s="137"/>
      <c r="J31" s="137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17.25" customHeight="1" x14ac:dyDescent="0.25">
      <c r="A32" s="98"/>
      <c r="B32" s="132"/>
      <c r="C32" s="142" t="s">
        <v>1207</v>
      </c>
      <c r="D32" s="101"/>
      <c r="E32" s="101">
        <v>529302</v>
      </c>
      <c r="F32" s="101"/>
      <c r="G32" s="101"/>
      <c r="H32" s="101"/>
      <c r="I32" s="101"/>
      <c r="J32" s="101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1:25" x14ac:dyDescent="0.25">
      <c r="A33" s="98"/>
      <c r="B33" s="132"/>
      <c r="C33" s="104" t="s">
        <v>1208</v>
      </c>
      <c r="D33" s="101"/>
      <c r="E33" s="101">
        <v>1568102</v>
      </c>
      <c r="F33" s="101"/>
      <c r="G33" s="101"/>
      <c r="H33" s="101"/>
      <c r="I33" s="101"/>
      <c r="J33" s="101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1:25" x14ac:dyDescent="0.25">
      <c r="A34" s="98"/>
      <c r="B34" s="132"/>
      <c r="C34" s="104" t="s">
        <v>169</v>
      </c>
      <c r="D34" s="101"/>
      <c r="E34" s="101">
        <v>1510779</v>
      </c>
      <c r="F34" s="101"/>
      <c r="G34" s="101"/>
      <c r="H34" s="101"/>
      <c r="I34" s="101"/>
      <c r="J34" s="101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1:25" s="25" customFormat="1" x14ac:dyDescent="0.25">
      <c r="A35" s="98"/>
      <c r="B35" s="132"/>
      <c r="C35" s="104" t="s">
        <v>1235</v>
      </c>
      <c r="D35" s="101"/>
      <c r="E35" s="143">
        <v>4016227.39</v>
      </c>
      <c r="F35" s="101"/>
      <c r="G35" s="101"/>
      <c r="H35" s="101"/>
      <c r="I35" s="101"/>
      <c r="J35" s="101"/>
      <c r="K35" s="6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</row>
    <row r="36" spans="1:25" x14ac:dyDescent="0.25">
      <c r="A36" s="98"/>
      <c r="B36" s="132"/>
      <c r="C36" s="104"/>
      <c r="D36" s="101"/>
      <c r="E36" s="101"/>
      <c r="F36" s="101"/>
      <c r="G36" s="101"/>
      <c r="H36" s="101"/>
      <c r="I36" s="101"/>
      <c r="J36" s="101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1:25" x14ac:dyDescent="0.25">
      <c r="A37" s="98"/>
      <c r="B37" s="131">
        <v>1384</v>
      </c>
      <c r="C37" s="136" t="s">
        <v>170</v>
      </c>
      <c r="D37" s="101"/>
      <c r="E37" s="101"/>
      <c r="F37" s="101"/>
      <c r="G37" s="139">
        <f>SUM(E38:F54)</f>
        <v>90190070</v>
      </c>
      <c r="H37" s="101"/>
      <c r="I37" s="101"/>
      <c r="J37" s="101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1:25" x14ac:dyDescent="0.25">
      <c r="A38" s="98"/>
      <c r="B38" s="131"/>
      <c r="C38" s="104" t="s">
        <v>1236</v>
      </c>
      <c r="D38" s="101"/>
      <c r="E38" s="101">
        <v>-450</v>
      </c>
      <c r="F38" s="101"/>
      <c r="G38" s="137"/>
      <c r="H38" s="101"/>
      <c r="I38" s="101"/>
      <c r="J38" s="101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1:25" x14ac:dyDescent="0.25">
      <c r="A39" s="98"/>
      <c r="B39" s="132"/>
      <c r="C39" s="144" t="s">
        <v>171</v>
      </c>
      <c r="D39" s="101"/>
      <c r="E39" s="101">
        <v>164070</v>
      </c>
      <c r="F39" s="137"/>
      <c r="G39" s="145"/>
      <c r="H39" s="101"/>
      <c r="I39" s="101"/>
      <c r="J39" s="101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1:25" x14ac:dyDescent="0.25">
      <c r="A40" s="98"/>
      <c r="B40" s="132"/>
      <c r="C40" s="144" t="s">
        <v>172</v>
      </c>
      <c r="D40" s="101"/>
      <c r="E40" s="101">
        <v>7485839</v>
      </c>
      <c r="F40" s="145"/>
      <c r="G40" s="145"/>
      <c r="H40" s="101"/>
      <c r="I40" s="101"/>
      <c r="J40" s="101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1:25" x14ac:dyDescent="0.25">
      <c r="A41" s="98"/>
      <c r="B41" s="131"/>
      <c r="C41" s="144" t="s">
        <v>173</v>
      </c>
      <c r="D41" s="137"/>
      <c r="E41" s="146">
        <v>7393926</v>
      </c>
      <c r="F41" s="145"/>
      <c r="G41" s="145"/>
      <c r="H41" s="137"/>
      <c r="I41" s="137"/>
      <c r="J41" s="137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1:25" x14ac:dyDescent="0.25">
      <c r="A42" s="98"/>
      <c r="B42" s="132"/>
      <c r="C42" s="144" t="s">
        <v>174</v>
      </c>
      <c r="D42" s="101"/>
      <c r="E42" s="146">
        <v>34856212</v>
      </c>
      <c r="F42" s="145"/>
      <c r="G42" s="145"/>
      <c r="H42" s="147"/>
      <c r="I42" s="101"/>
      <c r="J42" s="101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spans="1:25" x14ac:dyDescent="0.25">
      <c r="A43" s="98"/>
      <c r="B43" s="132"/>
      <c r="C43" s="144" t="s">
        <v>175</v>
      </c>
      <c r="D43" s="101"/>
      <c r="E43" s="146">
        <v>736709</v>
      </c>
      <c r="F43" s="145"/>
      <c r="G43" s="145"/>
      <c r="H43" s="147"/>
      <c r="I43" s="101"/>
      <c r="J43" s="101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1:25" x14ac:dyDescent="0.25">
      <c r="A44" s="98"/>
      <c r="B44" s="132"/>
      <c r="C44" s="144" t="s">
        <v>176</v>
      </c>
      <c r="D44" s="101"/>
      <c r="E44" s="146">
        <v>6717951</v>
      </c>
      <c r="F44" s="145"/>
      <c r="G44" s="145"/>
      <c r="H44" s="147"/>
      <c r="I44" s="101"/>
      <c r="J44" s="101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1:25" x14ac:dyDescent="0.25">
      <c r="A45" s="98"/>
      <c r="B45" s="132"/>
      <c r="C45" s="144" t="s">
        <v>177</v>
      </c>
      <c r="D45" s="101"/>
      <c r="E45" s="146">
        <v>163142</v>
      </c>
      <c r="F45" s="145"/>
      <c r="G45" s="145"/>
      <c r="H45" s="147"/>
      <c r="I45" s="101"/>
      <c r="J45" s="101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x14ac:dyDescent="0.25">
      <c r="A46" s="98"/>
      <c r="B46" s="132"/>
      <c r="C46" s="144" t="s">
        <v>178</v>
      </c>
      <c r="D46" s="101"/>
      <c r="E46" s="146">
        <v>3057835</v>
      </c>
      <c r="F46" s="145"/>
      <c r="G46" s="145"/>
      <c r="H46" s="147"/>
      <c r="I46" s="101"/>
      <c r="J46" s="101"/>
      <c r="K46" s="63" t="s">
        <v>27</v>
      </c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1:25" x14ac:dyDescent="0.25">
      <c r="A47" s="98"/>
      <c r="B47" s="132"/>
      <c r="C47" s="144" t="s">
        <v>179</v>
      </c>
      <c r="D47" s="101"/>
      <c r="E47" s="146">
        <v>20748089</v>
      </c>
      <c r="F47" s="145"/>
      <c r="G47" s="145"/>
      <c r="H47" s="147"/>
      <c r="I47" s="101"/>
      <c r="J47" s="101"/>
      <c r="K47" s="65"/>
      <c r="L47" s="2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</row>
    <row r="48" spans="1:25" x14ac:dyDescent="0.25">
      <c r="A48" s="98"/>
      <c r="B48" s="132"/>
      <c r="C48" s="144" t="s">
        <v>180</v>
      </c>
      <c r="D48" s="101"/>
      <c r="E48" s="146">
        <v>1166659</v>
      </c>
      <c r="F48" s="145"/>
      <c r="G48" s="145"/>
      <c r="H48" s="147"/>
      <c r="I48" s="101"/>
      <c r="J48" s="101"/>
      <c r="K48" s="65"/>
      <c r="L48" s="2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</row>
    <row r="49" spans="1:25" x14ac:dyDescent="0.25">
      <c r="A49" s="98"/>
      <c r="B49" s="132"/>
      <c r="C49" s="144" t="s">
        <v>181</v>
      </c>
      <c r="D49" s="101"/>
      <c r="E49" s="101">
        <v>5524343</v>
      </c>
      <c r="F49" s="145"/>
      <c r="G49" s="145"/>
      <c r="H49" s="147"/>
      <c r="I49" s="101"/>
      <c r="J49" s="101"/>
      <c r="K49" s="65"/>
      <c r="L49" s="2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</row>
    <row r="50" spans="1:25" s="25" customFormat="1" x14ac:dyDescent="0.25">
      <c r="A50" s="98"/>
      <c r="B50" s="132"/>
      <c r="C50" s="144" t="s">
        <v>182</v>
      </c>
      <c r="D50" s="101"/>
      <c r="E50" s="101">
        <v>2175745</v>
      </c>
      <c r="F50" s="145"/>
      <c r="G50" s="145"/>
      <c r="H50" s="147"/>
      <c r="I50" s="101"/>
      <c r="J50" s="101"/>
      <c r="K50" s="6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5" s="25" customFormat="1" x14ac:dyDescent="0.25">
      <c r="A51" s="98"/>
      <c r="B51" s="132"/>
      <c r="C51" s="144"/>
      <c r="D51" s="101"/>
      <c r="E51" s="101"/>
      <c r="F51" s="145"/>
      <c r="G51" s="145"/>
      <c r="H51" s="147"/>
      <c r="I51" s="101"/>
      <c r="J51" s="101"/>
      <c r="K51" s="6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</row>
    <row r="52" spans="1:25" s="25" customFormat="1" x14ac:dyDescent="0.25">
      <c r="A52" s="98"/>
      <c r="B52" s="132"/>
      <c r="C52" s="144"/>
      <c r="D52" s="101"/>
      <c r="E52" s="101"/>
      <c r="F52" s="145"/>
      <c r="G52" s="145"/>
      <c r="H52" s="147"/>
      <c r="I52" s="101"/>
      <c r="J52" s="101"/>
      <c r="K52" s="6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</row>
    <row r="53" spans="1:25" s="25" customFormat="1" x14ac:dyDescent="0.25">
      <c r="A53" s="98"/>
      <c r="B53" s="132"/>
      <c r="C53" s="144"/>
      <c r="D53" s="101"/>
      <c r="E53" s="101"/>
      <c r="F53" s="145"/>
      <c r="G53" s="145"/>
      <c r="H53" s="147"/>
      <c r="I53" s="101"/>
      <c r="J53" s="101"/>
      <c r="K53" s="6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</row>
    <row r="54" spans="1:25" s="25" customFormat="1" x14ac:dyDescent="0.25">
      <c r="A54" s="98"/>
      <c r="B54" s="132"/>
      <c r="C54" s="144"/>
      <c r="D54" s="101"/>
      <c r="E54" s="101"/>
      <c r="F54" s="145"/>
      <c r="G54" s="145"/>
      <c r="H54" s="147"/>
      <c r="I54" s="101"/>
      <c r="J54" s="101"/>
      <c r="K54" s="6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</row>
    <row r="55" spans="1:25" s="25" customFormat="1" x14ac:dyDescent="0.25">
      <c r="A55" s="131"/>
      <c r="B55" s="131">
        <v>15</v>
      </c>
      <c r="C55" s="136" t="s">
        <v>183</v>
      </c>
      <c r="D55" s="137"/>
      <c r="E55" s="137"/>
      <c r="F55" s="137"/>
      <c r="G55" s="137"/>
      <c r="H55" s="137"/>
      <c r="I55" s="138">
        <f>+G57+G60+G63+G69</f>
        <v>400325353.50999999</v>
      </c>
      <c r="J55" s="137"/>
      <c r="K55" s="6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s="25" customFormat="1" ht="23.25" x14ac:dyDescent="0.35">
      <c r="A56" s="98"/>
      <c r="B56" s="99"/>
      <c r="C56" s="100"/>
      <c r="D56" s="101"/>
      <c r="E56" s="102"/>
      <c r="F56" s="103"/>
      <c r="G56" s="103"/>
      <c r="H56" s="147"/>
      <c r="I56" s="101"/>
      <c r="J56" s="101"/>
      <c r="K56" s="6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</row>
    <row r="57" spans="1:25" ht="23.25" x14ac:dyDescent="0.35">
      <c r="A57" s="98"/>
      <c r="B57" s="131">
        <v>1505</v>
      </c>
      <c r="C57" s="136" t="s">
        <v>184</v>
      </c>
      <c r="D57" s="101"/>
      <c r="E57" s="102"/>
      <c r="F57" s="103"/>
      <c r="G57" s="138">
        <f>E59</f>
        <v>303425981.26999998</v>
      </c>
      <c r="H57" s="147"/>
      <c r="I57" s="101"/>
      <c r="J57" s="101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</row>
    <row r="58" spans="1:25" ht="23.25" x14ac:dyDescent="0.35">
      <c r="A58" s="148"/>
      <c r="B58" s="131"/>
      <c r="C58" s="104" t="s">
        <v>100</v>
      </c>
      <c r="D58" s="102"/>
      <c r="E58" s="101"/>
      <c r="F58" s="137"/>
      <c r="G58" s="137"/>
      <c r="H58" s="149"/>
      <c r="I58" s="134"/>
      <c r="J58" s="15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</row>
    <row r="59" spans="1:25" ht="23.25" x14ac:dyDescent="0.35">
      <c r="A59" s="148"/>
      <c r="B59" s="141"/>
      <c r="C59" s="104"/>
      <c r="D59" s="102"/>
      <c r="E59" s="151">
        <v>303425981.26999998</v>
      </c>
      <c r="F59" s="137"/>
      <c r="G59" s="101"/>
      <c r="H59" s="149"/>
      <c r="I59" s="150"/>
      <c r="J59" s="15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</row>
    <row r="60" spans="1:25" s="25" customFormat="1" ht="23.25" x14ac:dyDescent="0.35">
      <c r="A60" s="131"/>
      <c r="B60" s="98">
        <v>1510</v>
      </c>
      <c r="C60" s="136" t="s">
        <v>47</v>
      </c>
      <c r="D60" s="101"/>
      <c r="E60" s="152"/>
      <c r="F60" s="101"/>
      <c r="G60" s="139">
        <f>E62</f>
        <v>27096952.239999998</v>
      </c>
      <c r="H60" s="137"/>
      <c r="I60" s="150"/>
      <c r="J60" s="137"/>
      <c r="K60" s="6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</row>
    <row r="61" spans="1:25" x14ac:dyDescent="0.25">
      <c r="A61" s="131"/>
      <c r="B61" s="141"/>
      <c r="C61" s="104" t="s">
        <v>185</v>
      </c>
      <c r="D61" s="137"/>
      <c r="E61" s="152"/>
      <c r="F61" s="101"/>
      <c r="G61" s="101"/>
      <c r="H61" s="137"/>
      <c r="I61" s="137"/>
      <c r="J61" s="137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</row>
    <row r="62" spans="1:25" x14ac:dyDescent="0.25">
      <c r="A62" s="98"/>
      <c r="B62" s="141"/>
      <c r="C62" s="104"/>
      <c r="D62" s="101"/>
      <c r="E62" s="143">
        <v>27096952.239999998</v>
      </c>
      <c r="F62" s="137"/>
      <c r="G62" s="101"/>
      <c r="H62" s="101"/>
      <c r="I62" s="101"/>
      <c r="J62" s="101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</row>
    <row r="63" spans="1:25" s="91" customFormat="1" ht="23.25" x14ac:dyDescent="0.35">
      <c r="A63" s="98"/>
      <c r="B63" s="131">
        <v>1514</v>
      </c>
      <c r="C63" s="136" t="s">
        <v>48</v>
      </c>
      <c r="D63" s="101"/>
      <c r="E63" s="153"/>
      <c r="F63" s="137"/>
      <c r="G63" s="139">
        <f>+E65+E66+E67+E68</f>
        <v>16716119.49</v>
      </c>
      <c r="H63" s="101"/>
      <c r="I63" s="101"/>
      <c r="J63" s="101"/>
      <c r="K63" s="94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</row>
    <row r="64" spans="1:25" s="91" customFormat="1" ht="23.25" x14ac:dyDescent="0.35">
      <c r="A64" s="98"/>
      <c r="B64" s="141"/>
      <c r="C64" s="104" t="s">
        <v>186</v>
      </c>
      <c r="D64" s="137"/>
      <c r="E64" s="152"/>
      <c r="F64" s="101"/>
      <c r="G64" s="137"/>
      <c r="H64" s="137"/>
      <c r="I64" s="137"/>
      <c r="J64" s="137"/>
      <c r="K64" s="94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</row>
    <row r="65" spans="1:25" x14ac:dyDescent="0.25">
      <c r="A65" s="98"/>
      <c r="B65" s="132"/>
      <c r="C65" s="104" t="s">
        <v>187</v>
      </c>
      <c r="D65" s="137"/>
      <c r="E65" s="153"/>
      <c r="F65" s="137"/>
      <c r="G65" s="101"/>
      <c r="H65" s="137"/>
      <c r="I65" s="137"/>
      <c r="J65" s="137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</row>
    <row r="66" spans="1:25" s="25" customFormat="1" x14ac:dyDescent="0.25">
      <c r="A66" s="98"/>
      <c r="B66" s="132"/>
      <c r="C66" s="104" t="s">
        <v>188</v>
      </c>
      <c r="D66" s="101"/>
      <c r="E66" s="101">
        <v>1128179</v>
      </c>
      <c r="F66" s="101"/>
      <c r="G66" s="101"/>
      <c r="H66" s="101"/>
      <c r="I66" s="101"/>
      <c r="J66" s="101"/>
      <c r="K66" s="6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</row>
    <row r="67" spans="1:25" s="25" customFormat="1" x14ac:dyDescent="0.25">
      <c r="A67" s="98"/>
      <c r="B67" s="132"/>
      <c r="C67" s="104" t="s">
        <v>189</v>
      </c>
      <c r="D67" s="137"/>
      <c r="E67" s="101">
        <v>250275.49</v>
      </c>
      <c r="F67" s="101"/>
      <c r="G67" s="101"/>
      <c r="H67" s="137"/>
      <c r="I67" s="137"/>
      <c r="J67" s="137"/>
      <c r="K67" s="6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</row>
    <row r="68" spans="1:25" x14ac:dyDescent="0.25">
      <c r="A68" s="98"/>
      <c r="B68" s="132"/>
      <c r="C68" s="104"/>
      <c r="D68" s="101"/>
      <c r="E68" s="143">
        <v>15337665</v>
      </c>
      <c r="F68" s="101"/>
      <c r="G68" s="101"/>
      <c r="H68" s="101"/>
      <c r="I68" s="101"/>
      <c r="J68" s="101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</row>
    <row r="69" spans="1:25" s="25" customFormat="1" x14ac:dyDescent="0.25">
      <c r="A69" s="98"/>
      <c r="B69" s="131">
        <v>1520</v>
      </c>
      <c r="C69" s="136" t="s">
        <v>190</v>
      </c>
      <c r="D69" s="101"/>
      <c r="E69" s="101"/>
      <c r="F69" s="101"/>
      <c r="G69" s="139">
        <f>+E71</f>
        <v>53086300.509999998</v>
      </c>
      <c r="H69" s="101"/>
      <c r="I69" s="101"/>
      <c r="J69" s="101"/>
      <c r="K69" s="6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</row>
    <row r="70" spans="1:25" x14ac:dyDescent="0.25">
      <c r="A70" s="98"/>
      <c r="B70" s="132"/>
      <c r="C70" s="104" t="s">
        <v>100</v>
      </c>
      <c r="D70" s="101"/>
      <c r="E70" s="137"/>
      <c r="F70" s="137"/>
      <c r="G70" s="101"/>
      <c r="H70" s="101"/>
      <c r="I70" s="101"/>
      <c r="J70" s="101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</row>
    <row r="71" spans="1:25" x14ac:dyDescent="0.25">
      <c r="A71" s="98"/>
      <c r="B71" s="132"/>
      <c r="C71" s="104"/>
      <c r="D71" s="101"/>
      <c r="E71" s="143">
        <v>53086300.509999998</v>
      </c>
      <c r="F71" s="101"/>
      <c r="G71" s="101"/>
      <c r="H71" s="101"/>
      <c r="I71" s="101"/>
      <c r="J71" s="101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</row>
    <row r="72" spans="1:25" x14ac:dyDescent="0.25">
      <c r="A72" s="131"/>
      <c r="B72" s="131">
        <v>16</v>
      </c>
      <c r="C72" s="136" t="s">
        <v>191</v>
      </c>
      <c r="D72" s="137"/>
      <c r="E72" s="137"/>
      <c r="F72" s="137"/>
      <c r="G72" s="137"/>
      <c r="H72" s="137"/>
      <c r="I72" s="138">
        <f>+G74+G77+G84+G99+G103+G106+G114+G118+G122+G126+G129+G132+G135</f>
        <v>10416042337.280003</v>
      </c>
      <c r="J72" s="137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</row>
    <row r="73" spans="1:25" ht="23.25" x14ac:dyDescent="0.35">
      <c r="A73" s="98"/>
      <c r="B73" s="99"/>
      <c r="C73" s="100"/>
      <c r="D73" s="101"/>
      <c r="E73" s="102"/>
      <c r="F73" s="103"/>
      <c r="G73" s="103"/>
      <c r="H73" s="101"/>
      <c r="I73" s="101"/>
      <c r="J73" s="101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</row>
    <row r="74" spans="1:25" s="25" customFormat="1" ht="23.25" x14ac:dyDescent="0.35">
      <c r="A74" s="98"/>
      <c r="B74" s="131">
        <v>1605</v>
      </c>
      <c r="C74" s="136" t="s">
        <v>56</v>
      </c>
      <c r="D74" s="101"/>
      <c r="E74" s="102"/>
      <c r="F74" s="103"/>
      <c r="G74" s="138">
        <f>+E75</f>
        <v>3924626300</v>
      </c>
      <c r="H74" s="101"/>
      <c r="I74" s="101"/>
      <c r="J74" s="101"/>
      <c r="K74" s="6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</row>
    <row r="75" spans="1:25" s="25" customFormat="1" ht="23.25" x14ac:dyDescent="0.35">
      <c r="A75" s="148"/>
      <c r="B75" s="132"/>
      <c r="C75" s="104" t="s">
        <v>192</v>
      </c>
      <c r="D75" s="102"/>
      <c r="E75" s="143">
        <v>3924626300</v>
      </c>
      <c r="F75" s="137"/>
      <c r="G75" s="137"/>
      <c r="H75" s="149"/>
      <c r="I75" s="134"/>
      <c r="J75" s="150"/>
      <c r="K75" s="6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</row>
    <row r="76" spans="1:25" ht="23.25" x14ac:dyDescent="0.35">
      <c r="A76" s="148"/>
      <c r="B76" s="131"/>
      <c r="C76" s="136"/>
      <c r="D76" s="102"/>
      <c r="E76" s="137"/>
      <c r="F76" s="137"/>
      <c r="G76" s="137"/>
      <c r="H76" s="149"/>
      <c r="I76" s="137"/>
      <c r="J76" s="15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</row>
    <row r="77" spans="1:25" x14ac:dyDescent="0.25">
      <c r="A77" s="131"/>
      <c r="B77" s="131">
        <v>1635</v>
      </c>
      <c r="C77" s="136" t="s">
        <v>60</v>
      </c>
      <c r="D77" s="101"/>
      <c r="E77" s="101"/>
      <c r="F77" s="137"/>
      <c r="G77" s="138">
        <f>SUM(E78:E82)</f>
        <v>701967762.51999998</v>
      </c>
      <c r="H77" s="137"/>
      <c r="I77" s="137"/>
      <c r="J77" s="137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</row>
    <row r="78" spans="1:25" x14ac:dyDescent="0.25">
      <c r="A78" s="131"/>
      <c r="B78" s="131"/>
      <c r="C78" s="136"/>
      <c r="D78" s="137"/>
      <c r="E78" s="101"/>
      <c r="F78" s="137"/>
      <c r="G78" s="101"/>
      <c r="H78" s="137"/>
      <c r="I78" s="137"/>
      <c r="J78" s="137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</row>
    <row r="79" spans="1:25" x14ac:dyDescent="0.25">
      <c r="A79" s="131"/>
      <c r="B79" s="132"/>
      <c r="C79" s="104" t="s">
        <v>193</v>
      </c>
      <c r="D79" s="137"/>
      <c r="E79" s="178">
        <f>+'2023'!F93</f>
        <v>570717802.53999996</v>
      </c>
      <c r="F79" s="137"/>
      <c r="G79" s="101"/>
      <c r="H79" s="137"/>
      <c r="I79" s="137"/>
      <c r="J79" s="137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</row>
    <row r="80" spans="1:25" x14ac:dyDescent="0.25">
      <c r="A80" s="131"/>
      <c r="B80" s="132"/>
      <c r="C80" s="104" t="s">
        <v>67</v>
      </c>
      <c r="D80" s="101"/>
      <c r="E80" s="178">
        <f>+'2023'!F102</f>
        <v>2841476</v>
      </c>
      <c r="F80" s="101"/>
      <c r="G80" s="101"/>
      <c r="H80" s="137"/>
      <c r="I80" s="137"/>
      <c r="J80" s="137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</row>
    <row r="81" spans="1:25" x14ac:dyDescent="0.25">
      <c r="A81" s="131"/>
      <c r="B81" s="132"/>
      <c r="C81" s="104" t="s">
        <v>194</v>
      </c>
      <c r="D81" s="137"/>
      <c r="E81" s="178">
        <f>+'2023'!F105</f>
        <v>11735567</v>
      </c>
      <c r="F81" s="101"/>
      <c r="G81" s="101"/>
      <c r="H81" s="137"/>
      <c r="I81" s="137"/>
      <c r="J81" s="137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</row>
    <row r="82" spans="1:25" x14ac:dyDescent="0.25">
      <c r="A82" s="131"/>
      <c r="B82" s="132"/>
      <c r="C82" s="104" t="s">
        <v>195</v>
      </c>
      <c r="D82" s="101"/>
      <c r="E82" s="178">
        <f>+'2023'!F111</f>
        <v>116672916.98</v>
      </c>
      <c r="F82" s="101"/>
      <c r="G82" s="101"/>
      <c r="H82" s="101"/>
      <c r="I82" s="101"/>
      <c r="J82" s="101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</row>
    <row r="83" spans="1:25" x14ac:dyDescent="0.25">
      <c r="A83" s="131"/>
      <c r="B83" s="131"/>
      <c r="C83" s="104"/>
      <c r="D83" s="101"/>
      <c r="E83" s="101"/>
      <c r="F83" s="101"/>
      <c r="G83" s="101"/>
      <c r="H83" s="101"/>
      <c r="I83" s="101"/>
      <c r="J83" s="101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</row>
    <row r="84" spans="1:25" x14ac:dyDescent="0.25">
      <c r="A84" s="131"/>
      <c r="B84" s="131">
        <v>1637</v>
      </c>
      <c r="C84" s="136" t="s">
        <v>196</v>
      </c>
      <c r="D84" s="101"/>
      <c r="E84" s="137"/>
      <c r="F84" s="137"/>
      <c r="G84" s="139">
        <f>SUM(E84:E96)</f>
        <v>521230066.98000002</v>
      </c>
      <c r="H84" s="101"/>
      <c r="I84" s="101"/>
      <c r="J84" s="101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</row>
    <row r="85" spans="1:25" x14ac:dyDescent="0.25">
      <c r="A85" s="131"/>
      <c r="B85" s="132"/>
      <c r="C85" s="104" t="s">
        <v>56</v>
      </c>
      <c r="D85" s="101"/>
      <c r="E85" s="101">
        <v>38112889</v>
      </c>
      <c r="F85" s="137"/>
      <c r="G85" s="137"/>
      <c r="H85" s="101"/>
      <c r="I85" s="101"/>
      <c r="J85" s="101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</row>
    <row r="86" spans="1:25" x14ac:dyDescent="0.25">
      <c r="A86" s="131"/>
      <c r="B86" s="132"/>
      <c r="C86" s="104" t="s">
        <v>193</v>
      </c>
      <c r="D86" s="101"/>
      <c r="E86" s="101">
        <f>+D86+D87+D89+D88</f>
        <v>228606060.38</v>
      </c>
      <c r="F86" s="101"/>
      <c r="G86" s="101"/>
      <c r="H86" s="137"/>
      <c r="I86" s="137"/>
      <c r="J86" s="137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</row>
    <row r="87" spans="1:25" x14ac:dyDescent="0.25">
      <c r="A87" s="131"/>
      <c r="B87" s="132"/>
      <c r="C87" s="104" t="s">
        <v>197</v>
      </c>
      <c r="D87" s="101">
        <v>221221308</v>
      </c>
      <c r="E87" s="101"/>
      <c r="F87" s="101"/>
      <c r="G87" s="101"/>
      <c r="H87" s="137"/>
      <c r="I87" s="137"/>
      <c r="J87" s="137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</row>
    <row r="88" spans="1:25" s="25" customFormat="1" x14ac:dyDescent="0.25">
      <c r="A88" s="131"/>
      <c r="B88" s="132"/>
      <c r="C88" s="104" t="s">
        <v>198</v>
      </c>
      <c r="D88" s="101">
        <v>6704752</v>
      </c>
      <c r="E88" s="101"/>
      <c r="F88" s="101"/>
      <c r="G88" s="101"/>
      <c r="H88" s="101"/>
      <c r="I88" s="101"/>
      <c r="J88" s="101"/>
      <c r="K88" s="6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</row>
    <row r="89" spans="1:25" x14ac:dyDescent="0.25">
      <c r="A89" s="131"/>
      <c r="B89" s="132"/>
      <c r="C89" s="173" t="str">
        <f>+'2023'!B121</f>
        <v>Herramientas y accesorios</v>
      </c>
      <c r="D89" s="101">
        <v>680000.38</v>
      </c>
      <c r="E89" s="101"/>
      <c r="F89" s="101"/>
      <c r="G89" s="101"/>
      <c r="H89" s="101"/>
      <c r="I89" s="101"/>
      <c r="J89" s="101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</row>
    <row r="90" spans="1:25" x14ac:dyDescent="0.25">
      <c r="A90" s="131"/>
      <c r="B90" s="132"/>
      <c r="C90" s="104" t="s">
        <v>66</v>
      </c>
      <c r="D90" s="101"/>
      <c r="E90" s="101">
        <v>4817495</v>
      </c>
      <c r="F90" s="101"/>
      <c r="G90" s="101"/>
      <c r="H90" s="101"/>
      <c r="I90" s="101"/>
      <c r="J90" s="101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</row>
    <row r="91" spans="1:25" s="25" customFormat="1" x14ac:dyDescent="0.25">
      <c r="A91" s="131"/>
      <c r="B91" s="132"/>
      <c r="C91" s="104" t="s">
        <v>200</v>
      </c>
      <c r="D91" s="101">
        <v>39619989</v>
      </c>
      <c r="E91" s="143">
        <f>+D91+D92</f>
        <v>51528732</v>
      </c>
      <c r="F91" s="101"/>
      <c r="G91" s="101"/>
      <c r="H91" s="101"/>
      <c r="I91" s="101"/>
      <c r="J91" s="101"/>
      <c r="K91" s="6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</row>
    <row r="92" spans="1:25" x14ac:dyDescent="0.25">
      <c r="A92" s="131"/>
      <c r="B92" s="132"/>
      <c r="C92" s="104" t="s">
        <v>201</v>
      </c>
      <c r="D92" s="143">
        <v>11908743</v>
      </c>
      <c r="E92" s="101"/>
      <c r="F92" s="101"/>
      <c r="G92" s="101"/>
      <c r="H92" s="101"/>
      <c r="I92" s="101"/>
      <c r="J92" s="101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</row>
    <row r="93" spans="1:25" x14ac:dyDescent="0.25">
      <c r="A93" s="131"/>
      <c r="B93" s="132"/>
      <c r="C93" s="104" t="s">
        <v>202</v>
      </c>
      <c r="D93" s="101"/>
      <c r="E93" s="101"/>
      <c r="F93" s="101"/>
      <c r="G93" s="101"/>
      <c r="H93" s="101"/>
      <c r="I93" s="101"/>
      <c r="J93" s="101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</row>
    <row r="94" spans="1:25" x14ac:dyDescent="0.25">
      <c r="A94" s="131"/>
      <c r="B94" s="141"/>
      <c r="C94" s="104" t="s">
        <v>203</v>
      </c>
      <c r="D94" s="101"/>
      <c r="E94" s="140">
        <f>+D95+D96</f>
        <v>198164890.59999999</v>
      </c>
      <c r="F94" s="101"/>
      <c r="G94" s="101"/>
      <c r="H94" s="101"/>
      <c r="I94" s="101"/>
      <c r="J94" s="101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</row>
    <row r="95" spans="1:25" s="25" customFormat="1" x14ac:dyDescent="0.25">
      <c r="A95" s="131"/>
      <c r="B95" s="141"/>
      <c r="C95" s="104" t="s">
        <v>204</v>
      </c>
      <c r="D95" s="101">
        <v>71092141</v>
      </c>
      <c r="E95" s="101"/>
      <c r="F95" s="101"/>
      <c r="G95" s="101"/>
      <c r="H95" s="101"/>
      <c r="I95" s="101"/>
      <c r="J95" s="101"/>
      <c r="K95" s="6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</row>
    <row r="96" spans="1:25" s="25" customFormat="1" x14ac:dyDescent="0.25">
      <c r="A96" s="131"/>
      <c r="B96" s="141"/>
      <c r="C96" s="104" t="s">
        <v>205</v>
      </c>
      <c r="D96" s="143">
        <v>127072749.59999999</v>
      </c>
      <c r="E96" s="101"/>
      <c r="F96" s="101"/>
      <c r="G96" s="101"/>
      <c r="H96" s="101"/>
      <c r="I96" s="101"/>
      <c r="J96" s="101"/>
      <c r="K96" s="6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</row>
    <row r="97" spans="1:25" s="25" customFormat="1" x14ac:dyDescent="0.25">
      <c r="A97" s="131"/>
      <c r="B97" s="141"/>
      <c r="C97" s="104"/>
      <c r="D97" s="101"/>
      <c r="E97" s="101"/>
      <c r="F97" s="101"/>
      <c r="G97" s="101"/>
      <c r="H97" s="101"/>
      <c r="I97" s="101"/>
      <c r="J97" s="101"/>
      <c r="K97" s="6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</row>
    <row r="98" spans="1:25" s="25" customFormat="1" x14ac:dyDescent="0.25">
      <c r="A98" s="98"/>
      <c r="B98" s="98">
        <v>1640</v>
      </c>
      <c r="C98" s="104"/>
      <c r="D98" s="101"/>
      <c r="E98" s="101"/>
      <c r="F98" s="101"/>
      <c r="G98" s="101"/>
      <c r="H98" s="101"/>
      <c r="I98" s="101"/>
      <c r="J98" s="101"/>
      <c r="K98" s="6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</row>
    <row r="99" spans="1:25" s="25" customFormat="1" x14ac:dyDescent="0.25">
      <c r="A99" s="98"/>
      <c r="B99" s="98"/>
      <c r="C99" s="136" t="s">
        <v>206</v>
      </c>
      <c r="D99" s="101"/>
      <c r="E99" s="101"/>
      <c r="F99" s="137"/>
      <c r="G99" s="139">
        <f>+E100</f>
        <v>4396446096</v>
      </c>
      <c r="H99" s="101"/>
      <c r="I99" s="101"/>
      <c r="J99" s="101"/>
      <c r="K99" s="6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</row>
    <row r="100" spans="1:25" s="25" customFormat="1" x14ac:dyDescent="0.25">
      <c r="A100" s="98"/>
      <c r="B100" s="98"/>
      <c r="C100" s="104" t="s">
        <v>207</v>
      </c>
      <c r="D100" s="101"/>
      <c r="E100" s="143">
        <v>4396446096</v>
      </c>
      <c r="F100" s="137"/>
      <c r="G100" s="137"/>
      <c r="H100" s="101"/>
      <c r="I100" s="101"/>
      <c r="J100" s="101"/>
      <c r="K100" s="6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</row>
    <row r="101" spans="1:25" s="25" customFormat="1" x14ac:dyDescent="0.25">
      <c r="A101" s="98"/>
      <c r="B101" s="98"/>
      <c r="C101" s="136"/>
      <c r="D101" s="137"/>
      <c r="E101" s="137"/>
      <c r="F101" s="137"/>
      <c r="G101" s="137"/>
      <c r="H101" s="137"/>
      <c r="I101" s="137"/>
      <c r="J101" s="137"/>
      <c r="K101" s="6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</row>
    <row r="102" spans="1:25" s="25" customFormat="1" x14ac:dyDescent="0.25">
      <c r="A102" s="98"/>
      <c r="B102" s="131">
        <v>1650</v>
      </c>
      <c r="C102" s="136" t="s">
        <v>208</v>
      </c>
      <c r="D102" s="137"/>
      <c r="E102" s="137"/>
      <c r="F102" s="137"/>
      <c r="G102" s="137"/>
      <c r="H102" s="137"/>
      <c r="I102" s="137"/>
      <c r="J102" s="137"/>
      <c r="K102" s="6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</row>
    <row r="103" spans="1:25" x14ac:dyDescent="0.25">
      <c r="A103" s="98"/>
      <c r="B103" s="132"/>
      <c r="C103" s="104" t="s">
        <v>209</v>
      </c>
      <c r="D103" s="137"/>
      <c r="E103" s="140">
        <v>65631390</v>
      </c>
      <c r="F103" s="101"/>
      <c r="G103" s="139">
        <f>E103</f>
        <v>65631390</v>
      </c>
      <c r="H103" s="137"/>
      <c r="I103" s="137"/>
      <c r="J103" s="137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</row>
    <row r="104" spans="1:25" x14ac:dyDescent="0.25">
      <c r="A104" s="98"/>
      <c r="B104" s="132"/>
      <c r="C104" s="104"/>
      <c r="D104" s="137"/>
      <c r="E104" s="101"/>
      <c r="F104" s="101"/>
      <c r="G104" s="137"/>
      <c r="H104" s="137"/>
      <c r="I104" s="137"/>
      <c r="J104" s="137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</row>
    <row r="105" spans="1:25" x14ac:dyDescent="0.25">
      <c r="A105" s="98"/>
      <c r="B105" s="131">
        <v>1655</v>
      </c>
      <c r="C105" s="136" t="s">
        <v>210</v>
      </c>
      <c r="D105" s="101"/>
      <c r="E105" s="137"/>
      <c r="F105" s="137"/>
      <c r="G105" s="101"/>
      <c r="H105" s="101"/>
      <c r="I105" s="101"/>
      <c r="J105" s="101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</row>
    <row r="106" spans="1:25" s="25" customFormat="1" x14ac:dyDescent="0.25">
      <c r="A106" s="98"/>
      <c r="B106" s="132"/>
      <c r="C106" s="104" t="s">
        <v>211</v>
      </c>
      <c r="D106" s="101"/>
      <c r="E106" s="101">
        <v>1909937967</v>
      </c>
      <c r="F106" s="101"/>
      <c r="G106" s="139">
        <f>SUM(E106:E109)</f>
        <v>2009219925</v>
      </c>
      <c r="H106" s="101"/>
      <c r="I106" s="101"/>
      <c r="J106" s="101"/>
      <c r="K106" s="6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</row>
    <row r="107" spans="1:25" x14ac:dyDescent="0.25">
      <c r="A107" s="98"/>
      <c r="B107" s="132"/>
      <c r="C107" s="104" t="s">
        <v>198</v>
      </c>
      <c r="D107" s="137"/>
      <c r="E107" s="101">
        <v>32098867</v>
      </c>
      <c r="F107" s="101"/>
      <c r="G107" s="137"/>
      <c r="H107" s="137"/>
      <c r="I107" s="137"/>
      <c r="J107" s="137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</row>
    <row r="108" spans="1:25" x14ac:dyDescent="0.25">
      <c r="A108" s="98"/>
      <c r="B108" s="132"/>
      <c r="C108" s="104" t="s">
        <v>199</v>
      </c>
      <c r="D108" s="101"/>
      <c r="E108" s="101">
        <v>7046619</v>
      </c>
      <c r="F108" s="101"/>
      <c r="G108" s="137"/>
      <c r="H108" s="101"/>
      <c r="I108" s="101"/>
      <c r="J108" s="101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</row>
    <row r="109" spans="1:25" x14ac:dyDescent="0.25">
      <c r="A109" s="98"/>
      <c r="B109" s="132"/>
      <c r="C109" s="104" t="s">
        <v>212</v>
      </c>
      <c r="D109" s="101"/>
      <c r="E109" s="140">
        <v>60136472</v>
      </c>
      <c r="F109" s="101"/>
      <c r="G109" s="137"/>
      <c r="H109" s="101"/>
      <c r="I109" s="101"/>
      <c r="J109" s="101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</row>
    <row r="110" spans="1:25" s="25" customFormat="1" x14ac:dyDescent="0.25">
      <c r="A110" s="98"/>
      <c r="B110" s="132"/>
      <c r="C110" s="104"/>
      <c r="D110" s="101"/>
      <c r="E110" s="101"/>
      <c r="F110" s="101"/>
      <c r="G110" s="137"/>
      <c r="H110" s="101"/>
      <c r="I110" s="101"/>
      <c r="J110" s="101"/>
      <c r="K110" s="6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</row>
    <row r="111" spans="1:25" s="25" customFormat="1" x14ac:dyDescent="0.25">
      <c r="A111" s="98"/>
      <c r="B111" s="132"/>
      <c r="C111" s="104"/>
      <c r="D111" s="101"/>
      <c r="E111" s="101"/>
      <c r="F111" s="101"/>
      <c r="G111" s="137"/>
      <c r="H111" s="101"/>
      <c r="I111" s="101"/>
      <c r="J111" s="101"/>
      <c r="K111" s="6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</row>
    <row r="112" spans="1:25" s="25" customFormat="1" x14ac:dyDescent="0.25">
      <c r="A112" s="98"/>
      <c r="B112" s="132"/>
      <c r="C112" s="104"/>
      <c r="D112" s="101"/>
      <c r="E112" s="101"/>
      <c r="F112" s="101"/>
      <c r="G112" s="137"/>
      <c r="H112" s="101"/>
      <c r="I112" s="101"/>
      <c r="J112" s="101"/>
      <c r="K112" s="6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</row>
    <row r="113" spans="1:25" x14ac:dyDescent="0.25">
      <c r="A113" s="98"/>
      <c r="B113" s="131">
        <v>1660</v>
      </c>
      <c r="C113" s="136" t="s">
        <v>213</v>
      </c>
      <c r="D113" s="101"/>
      <c r="E113" s="137"/>
      <c r="F113" s="137"/>
      <c r="G113" s="137"/>
      <c r="H113" s="101"/>
      <c r="I113" s="101"/>
      <c r="J113" s="101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</row>
    <row r="114" spans="1:25" x14ac:dyDescent="0.25">
      <c r="A114" s="98"/>
      <c r="B114" s="132"/>
      <c r="C114" s="104" t="s">
        <v>214</v>
      </c>
      <c r="D114" s="101"/>
      <c r="E114" s="101">
        <v>0</v>
      </c>
      <c r="F114" s="101"/>
      <c r="G114" s="138">
        <f>SUM(E115:E116)</f>
        <v>7196473</v>
      </c>
      <c r="H114" s="101"/>
      <c r="I114" s="101"/>
      <c r="J114" s="101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</row>
    <row r="115" spans="1:25" s="25" customFormat="1" x14ac:dyDescent="0.25">
      <c r="A115" s="98"/>
      <c r="B115" s="132"/>
      <c r="C115" s="104" t="s">
        <v>215</v>
      </c>
      <c r="D115" s="137"/>
      <c r="E115" s="143">
        <v>7196473</v>
      </c>
      <c r="F115" s="101"/>
      <c r="G115" s="137"/>
      <c r="H115" s="137"/>
      <c r="I115" s="137"/>
      <c r="J115" s="137"/>
      <c r="K115" s="6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</row>
    <row r="116" spans="1:25" x14ac:dyDescent="0.25">
      <c r="A116" s="98"/>
      <c r="B116" s="132"/>
      <c r="C116" s="104"/>
      <c r="D116" s="101"/>
      <c r="E116" s="101"/>
      <c r="F116" s="101"/>
      <c r="G116" s="137"/>
      <c r="H116" s="101"/>
      <c r="I116" s="101"/>
      <c r="J116" s="101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</row>
    <row r="117" spans="1:25" x14ac:dyDescent="0.25">
      <c r="A117" s="98"/>
      <c r="B117" s="131">
        <v>1665</v>
      </c>
      <c r="C117" s="136" t="s">
        <v>216</v>
      </c>
      <c r="D117" s="101"/>
      <c r="E117" s="137"/>
      <c r="F117" s="137"/>
      <c r="G117" s="137"/>
      <c r="H117" s="101"/>
      <c r="I117" s="101"/>
      <c r="J117" s="101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</row>
    <row r="118" spans="1:25" x14ac:dyDescent="0.25">
      <c r="A118" s="98"/>
      <c r="B118" s="132"/>
      <c r="C118" s="104" t="s">
        <v>201</v>
      </c>
      <c r="D118" s="101"/>
      <c r="E118" s="101">
        <f>+'2023'!F158</f>
        <v>237977056.78</v>
      </c>
      <c r="F118" s="101"/>
      <c r="G118" s="138">
        <f>+E118+E119</f>
        <v>386898390.16999996</v>
      </c>
      <c r="H118" s="101"/>
      <c r="I118" s="101"/>
      <c r="J118" s="101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</row>
    <row r="119" spans="1:25" x14ac:dyDescent="0.25">
      <c r="A119" s="98"/>
      <c r="B119" s="132"/>
      <c r="C119" s="104" t="s">
        <v>202</v>
      </c>
      <c r="D119" s="137"/>
      <c r="E119" s="143">
        <f>+'2023'!F160</f>
        <v>148921333.38999999</v>
      </c>
      <c r="F119" s="101"/>
      <c r="G119" s="137"/>
      <c r="H119" s="137"/>
      <c r="I119" s="137"/>
      <c r="J119" s="137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</row>
    <row r="120" spans="1:25" x14ac:dyDescent="0.25">
      <c r="A120" s="98"/>
      <c r="B120" s="132"/>
      <c r="C120" s="104"/>
      <c r="D120" s="101"/>
      <c r="E120" s="101"/>
      <c r="F120" s="101"/>
      <c r="G120" s="137"/>
      <c r="H120" s="101"/>
      <c r="I120" s="101"/>
      <c r="J120" s="101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</row>
    <row r="121" spans="1:25" x14ac:dyDescent="0.25">
      <c r="A121" s="98"/>
      <c r="B121" s="131">
        <v>1670</v>
      </c>
      <c r="C121" s="136" t="s">
        <v>217</v>
      </c>
      <c r="D121" s="101"/>
      <c r="E121" s="137"/>
      <c r="F121" s="137"/>
      <c r="G121" s="137"/>
      <c r="H121" s="101"/>
      <c r="I121" s="101"/>
      <c r="J121" s="101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</row>
    <row r="122" spans="1:25" x14ac:dyDescent="0.25">
      <c r="A122" s="98"/>
      <c r="B122" s="131"/>
      <c r="C122" s="104" t="s">
        <v>204</v>
      </c>
      <c r="D122" s="101"/>
      <c r="E122" s="101">
        <f>+'2023'!F162</f>
        <v>247963848.80000001</v>
      </c>
      <c r="F122" s="101"/>
      <c r="G122" s="138">
        <f>SUM(E122:E123)</f>
        <v>1514735758.96</v>
      </c>
      <c r="H122" s="101"/>
      <c r="I122" s="101"/>
      <c r="J122" s="101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</row>
    <row r="123" spans="1:25" x14ac:dyDescent="0.25">
      <c r="A123" s="98"/>
      <c r="B123" s="131"/>
      <c r="C123" s="104" t="s">
        <v>205</v>
      </c>
      <c r="D123" s="137"/>
      <c r="E123" s="140">
        <f>+'2023'!F164</f>
        <v>1266771910.1600001</v>
      </c>
      <c r="F123" s="101"/>
      <c r="G123" s="101"/>
      <c r="H123" s="137"/>
      <c r="I123" s="137"/>
      <c r="J123" s="137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</row>
    <row r="124" spans="1:25" x14ac:dyDescent="0.25">
      <c r="A124" s="98"/>
      <c r="B124" s="131"/>
      <c r="C124" s="104"/>
      <c r="D124" s="101"/>
      <c r="E124" s="101"/>
      <c r="F124" s="101"/>
      <c r="G124" s="101"/>
      <c r="H124" s="101"/>
      <c r="I124" s="101"/>
      <c r="J124" s="101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</row>
    <row r="125" spans="1:25" x14ac:dyDescent="0.25">
      <c r="A125" s="98"/>
      <c r="B125" s="131">
        <v>1675</v>
      </c>
      <c r="C125" s="136" t="s">
        <v>218</v>
      </c>
      <c r="D125" s="101"/>
      <c r="E125" s="137"/>
      <c r="F125" s="137"/>
      <c r="G125" s="137"/>
      <c r="H125" s="101"/>
      <c r="I125" s="101"/>
      <c r="J125" s="101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</row>
    <row r="126" spans="1:25" x14ac:dyDescent="0.25">
      <c r="A126" s="98"/>
      <c r="B126" s="131"/>
      <c r="C126" s="104" t="s">
        <v>219</v>
      </c>
      <c r="D126" s="101"/>
      <c r="E126" s="143">
        <v>82000000</v>
      </c>
      <c r="F126" s="101"/>
      <c r="G126" s="138">
        <f>+E126</f>
        <v>82000000</v>
      </c>
      <c r="H126" s="101"/>
      <c r="I126" s="101"/>
      <c r="J126" s="101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</row>
    <row r="127" spans="1:25" x14ac:dyDescent="0.25">
      <c r="A127" s="98"/>
      <c r="B127" s="131"/>
      <c r="C127" s="104"/>
      <c r="D127" s="137"/>
      <c r="E127" s="101"/>
      <c r="F127" s="101"/>
      <c r="G127" s="101"/>
      <c r="H127" s="137"/>
      <c r="I127" s="137"/>
      <c r="J127" s="137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</row>
    <row r="128" spans="1:25" x14ac:dyDescent="0.25">
      <c r="A128" s="98"/>
      <c r="B128" s="131">
        <v>1680</v>
      </c>
      <c r="C128" s="136" t="s">
        <v>220</v>
      </c>
      <c r="D128" s="101"/>
      <c r="E128" s="137"/>
      <c r="F128" s="137"/>
      <c r="G128" s="137"/>
      <c r="H128" s="101"/>
      <c r="I128" s="101"/>
      <c r="J128" s="101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</row>
    <row r="129" spans="1:25" x14ac:dyDescent="0.25">
      <c r="A129" s="98"/>
      <c r="B129" s="131"/>
      <c r="C129" s="104" t="s">
        <v>221</v>
      </c>
      <c r="D129" s="101"/>
      <c r="E129" s="143">
        <v>1003911</v>
      </c>
      <c r="F129" s="101"/>
      <c r="G129" s="138">
        <f>+E129</f>
        <v>1003911</v>
      </c>
      <c r="H129" s="101"/>
      <c r="I129" s="101"/>
      <c r="J129" s="101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</row>
    <row r="130" spans="1:25" x14ac:dyDescent="0.25">
      <c r="A130" s="98"/>
      <c r="B130" s="131"/>
      <c r="C130" s="104"/>
      <c r="D130" s="137"/>
      <c r="E130" s="101"/>
      <c r="F130" s="101"/>
      <c r="G130" s="101"/>
      <c r="H130" s="137"/>
      <c r="I130" s="137"/>
      <c r="J130" s="137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</row>
    <row r="131" spans="1:25" x14ac:dyDescent="0.25">
      <c r="A131" s="98"/>
      <c r="B131" s="131">
        <v>1681</v>
      </c>
      <c r="C131" s="136" t="s">
        <v>222</v>
      </c>
      <c r="D131" s="101"/>
      <c r="E131" s="101"/>
      <c r="F131" s="101"/>
      <c r="G131" s="137"/>
      <c r="H131" s="101"/>
      <c r="I131" s="101"/>
      <c r="J131" s="101"/>
      <c r="K131" s="68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</row>
    <row r="132" spans="1:25" s="91" customFormat="1" ht="23.25" x14ac:dyDescent="0.35">
      <c r="A132" s="98"/>
      <c r="B132" s="131"/>
      <c r="C132" s="104" t="s">
        <v>223</v>
      </c>
      <c r="D132" s="101"/>
      <c r="E132" s="143">
        <v>8383000</v>
      </c>
      <c r="F132" s="101"/>
      <c r="G132" s="138">
        <f>+E132</f>
        <v>8383000</v>
      </c>
      <c r="H132" s="101"/>
      <c r="I132" s="101"/>
      <c r="J132" s="101"/>
      <c r="K132" s="94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</row>
    <row r="133" spans="1:25" s="91" customFormat="1" ht="23.25" x14ac:dyDescent="0.35">
      <c r="A133" s="98"/>
      <c r="B133" s="131"/>
      <c r="C133" s="104"/>
      <c r="D133" s="101"/>
      <c r="E133" s="101"/>
      <c r="F133" s="101"/>
      <c r="G133" s="101"/>
      <c r="H133" s="101"/>
      <c r="I133" s="101"/>
      <c r="J133" s="101"/>
      <c r="K133" s="94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</row>
    <row r="134" spans="1:25" s="25" customFormat="1" x14ac:dyDescent="0.25">
      <c r="A134" s="98"/>
      <c r="B134" s="131">
        <v>1685</v>
      </c>
      <c r="C134" s="136" t="s">
        <v>224</v>
      </c>
      <c r="D134" s="101"/>
      <c r="E134" s="154"/>
      <c r="F134" s="101"/>
      <c r="G134" s="155"/>
      <c r="H134" s="101"/>
      <c r="I134" s="101"/>
      <c r="J134" s="101"/>
      <c r="K134" s="6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</row>
    <row r="135" spans="1:25" x14ac:dyDescent="0.25">
      <c r="A135" s="98"/>
      <c r="B135" s="132"/>
      <c r="C135" s="104" t="s">
        <v>63</v>
      </c>
      <c r="D135" s="101"/>
      <c r="E135" s="154">
        <f>+'2023'!F178</f>
        <v>-467189235.49000001</v>
      </c>
      <c r="F135" s="154"/>
      <c r="G135" s="156">
        <f>SUM(E135:E145)</f>
        <v>-3203296736.3499994</v>
      </c>
      <c r="H135" s="101"/>
      <c r="I135" s="101"/>
      <c r="J135" s="101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</row>
    <row r="136" spans="1:25" x14ac:dyDescent="0.25">
      <c r="A136" s="98"/>
      <c r="B136" s="132"/>
      <c r="C136" s="104" t="s">
        <v>64</v>
      </c>
      <c r="D136" s="101"/>
      <c r="E136" s="154">
        <f>+'2023'!F180</f>
        <v>-14203742.560000001</v>
      </c>
      <c r="F136" s="154"/>
      <c r="G136" s="154"/>
      <c r="H136" s="101"/>
      <c r="I136" s="101"/>
      <c r="J136" s="101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</row>
    <row r="137" spans="1:25" x14ac:dyDescent="0.25">
      <c r="A137" s="98"/>
      <c r="B137" s="132"/>
      <c r="C137" s="104" t="s">
        <v>210</v>
      </c>
      <c r="D137" s="101"/>
      <c r="E137" s="154">
        <f>+'2023'!F182</f>
        <v>-875617231.27999997</v>
      </c>
      <c r="F137" s="154"/>
      <c r="G137" s="154"/>
      <c r="H137" s="154"/>
      <c r="I137" s="154"/>
      <c r="J137" s="154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</row>
    <row r="138" spans="1:25" s="25" customFormat="1" x14ac:dyDescent="0.25">
      <c r="A138" s="98"/>
      <c r="B138" s="132"/>
      <c r="C138" s="104" t="s">
        <v>225</v>
      </c>
      <c r="D138" s="101"/>
      <c r="E138" s="154">
        <f>+'2023'!F188</f>
        <v>-8156265.2999999998</v>
      </c>
      <c r="F138" s="154"/>
      <c r="G138" s="154"/>
      <c r="H138" s="154"/>
      <c r="I138" s="154"/>
      <c r="J138" s="154"/>
      <c r="K138" s="6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</row>
    <row r="139" spans="1:25" x14ac:dyDescent="0.25">
      <c r="A139" s="98"/>
      <c r="B139" s="132"/>
      <c r="C139" s="104" t="s">
        <v>226</v>
      </c>
      <c r="D139" s="101"/>
      <c r="E139" s="154">
        <f>+'2023'!F191</f>
        <v>-282052395.67000002</v>
      </c>
      <c r="F139" s="154"/>
      <c r="G139" s="154"/>
      <c r="H139" s="154"/>
      <c r="I139" s="154"/>
      <c r="J139" s="154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</row>
    <row r="140" spans="1:25" x14ac:dyDescent="0.25">
      <c r="A140" s="98"/>
      <c r="B140" s="132"/>
      <c r="C140" s="104" t="s">
        <v>203</v>
      </c>
      <c r="D140" s="101"/>
      <c r="E140" s="154">
        <f>+'2023'!F194</f>
        <v>-1465290940.3499999</v>
      </c>
      <c r="F140" s="154"/>
      <c r="G140" s="101"/>
      <c r="H140" s="154"/>
      <c r="I140" s="154"/>
      <c r="J140" s="154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</row>
    <row r="141" spans="1:25" x14ac:dyDescent="0.25">
      <c r="A141" s="98"/>
      <c r="B141" s="132"/>
      <c r="C141" s="104" t="s">
        <v>227</v>
      </c>
      <c r="D141" s="101"/>
      <c r="E141" s="154">
        <f>+'2023'!F197</f>
        <v>-81999999.700000003</v>
      </c>
      <c r="F141" s="154"/>
      <c r="G141" s="101"/>
      <c r="H141" s="154"/>
      <c r="I141" s="154"/>
      <c r="J141" s="154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</row>
    <row r="142" spans="1:25" s="104" customFormat="1" x14ac:dyDescent="0.25">
      <c r="A142" s="98"/>
      <c r="B142" s="132"/>
      <c r="C142" s="104" t="s">
        <v>228</v>
      </c>
      <c r="D142" s="101"/>
      <c r="E142" s="154">
        <f>+'2023'!F199</f>
        <v>-1003911</v>
      </c>
      <c r="F142" s="154"/>
      <c r="G142" s="154"/>
      <c r="H142" s="154"/>
      <c r="I142" s="154"/>
      <c r="J142" s="154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</row>
    <row r="143" spans="1:25" x14ac:dyDescent="0.25">
      <c r="A143" s="98"/>
      <c r="B143" s="132"/>
      <c r="C143" s="104" t="s">
        <v>222</v>
      </c>
      <c r="D143" s="101"/>
      <c r="E143" s="143">
        <f>+'2023'!F201</f>
        <v>-7783015</v>
      </c>
      <c r="F143" s="154"/>
      <c r="G143" s="154"/>
      <c r="H143" s="154"/>
      <c r="I143" s="154"/>
      <c r="J143" s="154"/>
      <c r="K143" s="65"/>
      <c r="L143" s="2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</row>
    <row r="144" spans="1:25" s="91" customFormat="1" ht="23.25" x14ac:dyDescent="0.35">
      <c r="A144" s="98"/>
      <c r="B144" s="132"/>
      <c r="C144" s="104"/>
      <c r="D144" s="101"/>
      <c r="E144" s="101"/>
      <c r="F144" s="154"/>
      <c r="G144" s="154"/>
      <c r="H144" s="154"/>
      <c r="I144" s="154"/>
      <c r="J144" s="154"/>
      <c r="K144" s="94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</row>
    <row r="145" spans="1:25" s="91" customFormat="1" ht="23.25" x14ac:dyDescent="0.35">
      <c r="A145" s="131"/>
      <c r="B145" s="131">
        <v>19</v>
      </c>
      <c r="C145" s="136" t="s">
        <v>229</v>
      </c>
      <c r="D145" s="137"/>
      <c r="E145" s="137"/>
      <c r="F145" s="137"/>
      <c r="G145" s="137"/>
      <c r="H145" s="137"/>
      <c r="I145" s="138">
        <f>+G146+G154+G157+G162</f>
        <v>2121865602.3600001</v>
      </c>
      <c r="J145" s="137"/>
      <c r="K145" s="94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</row>
    <row r="146" spans="1:25" s="91" customFormat="1" ht="23.25" x14ac:dyDescent="0.35">
      <c r="A146" s="148"/>
      <c r="B146" s="131">
        <v>1906</v>
      </c>
      <c r="C146" s="136" t="s">
        <v>230</v>
      </c>
      <c r="D146" s="102"/>
      <c r="E146" s="155"/>
      <c r="F146" s="137"/>
      <c r="G146" s="139">
        <f>SUM(E147:E153)</f>
        <v>4807614</v>
      </c>
      <c r="H146" s="149"/>
      <c r="I146" s="137"/>
      <c r="J146" s="150"/>
      <c r="K146" s="94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</row>
    <row r="147" spans="1:25" s="91" customFormat="1" ht="15" customHeight="1" x14ac:dyDescent="0.35">
      <c r="A147" s="148"/>
      <c r="B147" s="132"/>
      <c r="C147" s="174" t="s">
        <v>1222</v>
      </c>
      <c r="D147" s="102"/>
      <c r="E147" s="154">
        <v>-4000</v>
      </c>
      <c r="F147" s="137"/>
      <c r="G147" s="137"/>
      <c r="H147" s="149"/>
      <c r="I147" s="177"/>
      <c r="J147" s="150"/>
      <c r="K147" s="94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</row>
    <row r="148" spans="1:25" s="91" customFormat="1" ht="15" customHeight="1" x14ac:dyDescent="0.35">
      <c r="A148" s="148"/>
      <c r="B148" s="132"/>
      <c r="C148" s="174" t="s">
        <v>1237</v>
      </c>
      <c r="D148" s="102"/>
      <c r="E148" s="154">
        <v>1256021</v>
      </c>
      <c r="F148" s="137"/>
      <c r="G148" s="137"/>
      <c r="H148" s="149"/>
      <c r="I148" s="137"/>
      <c r="J148" s="150"/>
      <c r="K148" s="94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</row>
    <row r="149" spans="1:25" s="91" customFormat="1" ht="15" customHeight="1" x14ac:dyDescent="0.35">
      <c r="A149" s="148"/>
      <c r="B149" s="132"/>
      <c r="C149" s="174" t="s">
        <v>1238</v>
      </c>
      <c r="D149" s="102"/>
      <c r="E149" s="154">
        <v>1256021</v>
      </c>
      <c r="F149" s="137"/>
      <c r="G149" s="137"/>
      <c r="H149" s="149"/>
      <c r="I149" s="137"/>
      <c r="J149" s="150"/>
      <c r="K149" s="94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</row>
    <row r="150" spans="1:25" ht="15" customHeight="1" x14ac:dyDescent="0.35">
      <c r="A150" s="148"/>
      <c r="B150" s="132"/>
      <c r="C150" s="174" t="s">
        <v>1223</v>
      </c>
      <c r="D150" s="102"/>
      <c r="E150" s="154">
        <v>2099550</v>
      </c>
      <c r="F150" s="137"/>
      <c r="G150" s="137"/>
      <c r="H150" s="149"/>
      <c r="I150" s="137"/>
      <c r="J150" s="15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</row>
    <row r="151" spans="1:25" ht="15" customHeight="1" x14ac:dyDescent="0.35">
      <c r="A151" s="148"/>
      <c r="B151" s="132"/>
      <c r="C151" s="174" t="s">
        <v>1224</v>
      </c>
      <c r="D151" s="102"/>
      <c r="E151" s="154">
        <v>192081</v>
      </c>
      <c r="F151" s="101"/>
      <c r="G151" s="101"/>
      <c r="H151" s="149"/>
      <c r="I151" s="137"/>
      <c r="J151" s="15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</row>
    <row r="152" spans="1:25" ht="15" customHeight="1" x14ac:dyDescent="0.25">
      <c r="A152" s="131"/>
      <c r="B152" s="132"/>
      <c r="C152" s="174" t="s">
        <v>1225</v>
      </c>
      <c r="D152" s="137"/>
      <c r="E152" s="140">
        <v>7941</v>
      </c>
      <c r="F152" s="101"/>
      <c r="G152" s="101"/>
      <c r="H152" s="137"/>
      <c r="I152" s="137"/>
      <c r="J152" s="137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</row>
    <row r="153" spans="1:25" x14ac:dyDescent="0.25">
      <c r="A153" s="98"/>
      <c r="B153" s="131"/>
      <c r="C153" s="104"/>
      <c r="D153" s="101"/>
      <c r="E153" s="154"/>
      <c r="F153" s="101"/>
      <c r="G153" s="101"/>
      <c r="H153" s="101"/>
      <c r="I153" s="101"/>
      <c r="J153" s="101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</row>
    <row r="154" spans="1:25" x14ac:dyDescent="0.25">
      <c r="A154" s="98"/>
      <c r="B154" s="131">
        <v>1908</v>
      </c>
      <c r="C154" s="136" t="s">
        <v>53</v>
      </c>
      <c r="D154" s="101"/>
      <c r="E154" s="137"/>
      <c r="F154" s="137"/>
      <c r="G154" s="139">
        <f>SUM(E155:E155)</f>
        <v>1676608804.72</v>
      </c>
      <c r="H154" s="101"/>
      <c r="I154" s="157"/>
      <c r="J154" s="101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</row>
    <row r="155" spans="1:25" x14ac:dyDescent="0.25">
      <c r="A155" s="98"/>
      <c r="B155" s="132"/>
      <c r="C155" s="104" t="s">
        <v>231</v>
      </c>
      <c r="D155" s="101"/>
      <c r="E155" s="140">
        <f>+'2023'!F213</f>
        <v>1676608804.72</v>
      </c>
      <c r="F155" s="101"/>
      <c r="G155" s="136"/>
      <c r="H155" s="101"/>
      <c r="I155" s="101"/>
      <c r="J155" s="101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</row>
    <row r="156" spans="1:25" x14ac:dyDescent="0.25">
      <c r="A156" s="98"/>
      <c r="B156" s="131"/>
      <c r="C156" s="104"/>
      <c r="D156" s="137"/>
      <c r="E156" s="154"/>
      <c r="F156" s="101"/>
      <c r="G156" s="137"/>
      <c r="H156" s="137"/>
      <c r="I156" s="137"/>
      <c r="J156" s="137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</row>
    <row r="157" spans="1:25" x14ac:dyDescent="0.25">
      <c r="A157" s="98"/>
      <c r="B157" s="131">
        <v>1970</v>
      </c>
      <c r="C157" s="136" t="s">
        <v>232</v>
      </c>
      <c r="D157" s="101"/>
      <c r="E157" s="155"/>
      <c r="F157" s="137"/>
      <c r="G157" s="138">
        <f>SUM(E158:E160)</f>
        <v>1215504115.21</v>
      </c>
      <c r="H157" s="101"/>
      <c r="I157" s="101"/>
      <c r="J157" s="101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</row>
    <row r="158" spans="1:25" x14ac:dyDescent="0.25">
      <c r="A158" s="98"/>
      <c r="B158" s="132"/>
      <c r="C158" s="104" t="s">
        <v>233</v>
      </c>
      <c r="D158" s="101"/>
      <c r="E158" s="154">
        <v>715705238</v>
      </c>
      <c r="F158" s="101"/>
      <c r="G158" s="137"/>
      <c r="H158" s="101"/>
      <c r="I158" s="101"/>
      <c r="J158" s="101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</row>
    <row r="159" spans="1:25" x14ac:dyDescent="0.25">
      <c r="A159" s="98"/>
      <c r="B159" s="132"/>
      <c r="C159" s="104" t="s">
        <v>234</v>
      </c>
      <c r="D159" s="137"/>
      <c r="E159" s="154">
        <v>484003877.20999998</v>
      </c>
      <c r="F159" s="101"/>
      <c r="G159" s="137"/>
      <c r="H159" s="137"/>
      <c r="I159" s="137"/>
      <c r="J159" s="137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</row>
    <row r="160" spans="1:25" x14ac:dyDescent="0.25">
      <c r="A160" s="98"/>
      <c r="B160" s="132"/>
      <c r="C160" s="104" t="s">
        <v>235</v>
      </c>
      <c r="D160" s="101"/>
      <c r="E160" s="140">
        <v>15795000</v>
      </c>
      <c r="F160" s="101"/>
      <c r="G160" s="137"/>
      <c r="H160" s="101"/>
      <c r="I160" s="101"/>
      <c r="J160" s="101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</row>
    <row r="161" spans="1:25" x14ac:dyDescent="0.25">
      <c r="A161" s="98"/>
      <c r="B161" s="131"/>
      <c r="C161" s="104"/>
      <c r="D161" s="101"/>
      <c r="E161" s="154"/>
      <c r="F161" s="101"/>
      <c r="G161" s="137"/>
      <c r="H161" s="101"/>
      <c r="I161" s="101"/>
      <c r="J161" s="101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</row>
    <row r="162" spans="1:25" x14ac:dyDescent="0.25">
      <c r="A162" s="98"/>
      <c r="B162" s="131">
        <v>1975</v>
      </c>
      <c r="C162" s="136" t="s">
        <v>74</v>
      </c>
      <c r="D162" s="101"/>
      <c r="E162" s="155"/>
      <c r="F162" s="137"/>
      <c r="G162" s="138">
        <f>SUM(E162:E165)</f>
        <v>-775054931.57000005</v>
      </c>
      <c r="H162" s="101"/>
      <c r="I162" s="101"/>
      <c r="J162" s="101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</row>
    <row r="163" spans="1:25" x14ac:dyDescent="0.25">
      <c r="A163" s="98"/>
      <c r="B163" s="132"/>
      <c r="C163" s="104" t="s">
        <v>233</v>
      </c>
      <c r="D163" s="101"/>
      <c r="E163" s="154">
        <f>+'2023'!F226</f>
        <v>-343143009.85000002</v>
      </c>
      <c r="F163" s="101"/>
      <c r="G163" s="137"/>
      <c r="H163" s="101"/>
      <c r="I163" s="101"/>
      <c r="J163" s="101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</row>
    <row r="164" spans="1:25" x14ac:dyDescent="0.25">
      <c r="A164" s="98"/>
      <c r="B164" s="132"/>
      <c r="C164" s="104" t="s">
        <v>234</v>
      </c>
      <c r="D164" s="137"/>
      <c r="E164" s="154">
        <f>+'2023'!F228</f>
        <v>-423547322.72000003</v>
      </c>
      <c r="F164" s="101"/>
      <c r="G164" s="101"/>
      <c r="H164" s="137"/>
      <c r="I164" s="137"/>
      <c r="J164" s="137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</row>
    <row r="165" spans="1:25" x14ac:dyDescent="0.25">
      <c r="A165" s="98"/>
      <c r="B165" s="132"/>
      <c r="C165" s="104" t="s">
        <v>235</v>
      </c>
      <c r="D165" s="101"/>
      <c r="E165" s="140">
        <f>+'2023'!F230</f>
        <v>-8364599</v>
      </c>
      <c r="F165" s="101"/>
      <c r="G165" s="101"/>
      <c r="H165" s="101"/>
      <c r="I165" s="137"/>
      <c r="J165" s="101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</row>
    <row r="166" spans="1:25" x14ac:dyDescent="0.25">
      <c r="A166" s="98"/>
      <c r="B166" s="132"/>
      <c r="C166" s="104"/>
      <c r="D166" s="101"/>
      <c r="E166" s="101"/>
      <c r="F166" s="101"/>
      <c r="G166" s="101"/>
      <c r="H166" s="101"/>
      <c r="I166" s="101"/>
      <c r="J166" s="101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</row>
    <row r="167" spans="1:25" ht="24" thickBot="1" x14ac:dyDescent="0.4">
      <c r="A167" s="98"/>
      <c r="B167" s="99"/>
      <c r="C167" s="158" t="s">
        <v>75</v>
      </c>
      <c r="D167" s="101"/>
      <c r="E167" s="101"/>
      <c r="F167" s="101"/>
      <c r="G167" s="101"/>
      <c r="H167" s="101"/>
      <c r="I167" s="159">
        <f>+I151+I72+I55+I27+I23+I145+I12</f>
        <v>13146116221.010002</v>
      </c>
      <c r="J167" s="101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</row>
    <row r="168" spans="1:25" ht="24" thickTop="1" x14ac:dyDescent="0.35">
      <c r="A168" s="98"/>
      <c r="B168" s="99"/>
      <c r="C168" s="175"/>
      <c r="D168" s="101"/>
      <c r="E168" s="101"/>
      <c r="F168" s="101"/>
      <c r="G168" s="101"/>
      <c r="H168" s="101"/>
      <c r="I168" s="176"/>
      <c r="J168" s="101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</row>
    <row r="169" spans="1:25" ht="23.25" x14ac:dyDescent="0.35">
      <c r="A169" s="98"/>
      <c r="B169" s="99"/>
      <c r="C169" s="175"/>
      <c r="D169" s="101"/>
      <c r="E169" s="101"/>
      <c r="F169" s="101"/>
      <c r="G169" s="101"/>
      <c r="H169" s="101"/>
      <c r="I169" s="176"/>
      <c r="J169" s="101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</row>
    <row r="170" spans="1:25" ht="23.25" x14ac:dyDescent="0.35">
      <c r="A170" s="98"/>
      <c r="B170" s="99"/>
      <c r="C170" s="175"/>
      <c r="D170" s="101"/>
      <c r="E170" s="101"/>
      <c r="F170" s="101"/>
      <c r="G170" s="101"/>
      <c r="H170" s="101"/>
      <c r="I170" s="176"/>
      <c r="J170" s="101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</row>
    <row r="171" spans="1:25" ht="23.25" x14ac:dyDescent="0.35">
      <c r="A171" s="98"/>
      <c r="B171" s="99"/>
      <c r="C171" s="100"/>
      <c r="D171" s="101"/>
      <c r="E171" s="102"/>
      <c r="F171" s="103"/>
      <c r="G171" s="103"/>
      <c r="H171" s="101"/>
      <c r="I171" s="101"/>
      <c r="J171" s="101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</row>
    <row r="172" spans="1:25" ht="23.25" x14ac:dyDescent="0.35">
      <c r="A172" s="99"/>
      <c r="B172" s="99">
        <v>2</v>
      </c>
      <c r="C172" s="133" t="s">
        <v>6</v>
      </c>
      <c r="D172" s="134"/>
      <c r="E172" s="134"/>
      <c r="F172" s="134"/>
      <c r="G172" s="134"/>
      <c r="H172" s="134"/>
      <c r="I172" s="150"/>
      <c r="J172" s="134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</row>
    <row r="173" spans="1:25" ht="23.25" x14ac:dyDescent="0.35">
      <c r="A173" s="148"/>
      <c r="B173" s="131"/>
      <c r="C173" s="104"/>
      <c r="D173" s="102"/>
      <c r="E173" s="101"/>
      <c r="F173" s="137"/>
      <c r="G173" s="137"/>
      <c r="H173" s="149"/>
      <c r="I173" s="104"/>
      <c r="J173" s="15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</row>
    <row r="174" spans="1:25" x14ac:dyDescent="0.25">
      <c r="A174" s="131"/>
      <c r="B174" s="131">
        <v>24</v>
      </c>
      <c r="C174" s="136" t="s">
        <v>236</v>
      </c>
      <c r="D174" s="137"/>
      <c r="E174" s="137"/>
      <c r="F174" s="137"/>
      <c r="G174" s="137"/>
      <c r="H174" s="137"/>
      <c r="I174" s="138">
        <f>+G178+G181+G185+G190+G202+G199+G175</f>
        <v>78532673.519999996</v>
      </c>
      <c r="J174" s="137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</row>
    <row r="175" spans="1:25" ht="23.25" x14ac:dyDescent="0.35">
      <c r="A175" s="148"/>
      <c r="B175" s="131">
        <v>2401</v>
      </c>
      <c r="C175" s="136" t="s">
        <v>237</v>
      </c>
      <c r="D175" s="102"/>
      <c r="E175" s="154"/>
      <c r="F175" s="101"/>
      <c r="G175" s="156">
        <f>+E176</f>
        <v>0</v>
      </c>
      <c r="H175" s="149"/>
      <c r="I175" s="137"/>
      <c r="J175" s="15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</row>
    <row r="176" spans="1:25" ht="23.25" x14ac:dyDescent="0.35">
      <c r="A176" s="148"/>
      <c r="B176" s="131"/>
      <c r="C176" s="104" t="s">
        <v>237</v>
      </c>
      <c r="D176" s="102"/>
      <c r="E176" s="160">
        <v>0</v>
      </c>
      <c r="F176" s="101"/>
      <c r="G176" s="137"/>
      <c r="H176" s="149"/>
      <c r="I176" s="137"/>
      <c r="J176" s="15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</row>
    <row r="177" spans="1:25" x14ac:dyDescent="0.25">
      <c r="A177" s="131"/>
      <c r="B177" s="131"/>
      <c r="C177" s="136"/>
      <c r="D177" s="101"/>
      <c r="E177" s="154"/>
      <c r="F177" s="101"/>
      <c r="G177" s="101"/>
      <c r="H177" s="137"/>
      <c r="I177" s="137"/>
      <c r="J177" s="137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</row>
    <row r="178" spans="1:25" x14ac:dyDescent="0.25">
      <c r="A178" s="131"/>
      <c r="B178" s="131">
        <v>2402</v>
      </c>
      <c r="C178" s="136" t="s">
        <v>34</v>
      </c>
      <c r="D178" s="137"/>
      <c r="E178" s="154"/>
      <c r="F178" s="101"/>
      <c r="G178" s="156">
        <f>+E179</f>
        <v>0</v>
      </c>
      <c r="H178" s="101"/>
      <c r="I178" s="137"/>
      <c r="J178" s="101"/>
      <c r="K178" s="65"/>
      <c r="L178" s="2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</row>
    <row r="179" spans="1:25" x14ac:dyDescent="0.25">
      <c r="A179" s="131"/>
      <c r="B179" s="131"/>
      <c r="C179" s="104" t="s">
        <v>34</v>
      </c>
      <c r="D179" s="137"/>
      <c r="E179" s="160"/>
      <c r="F179" s="101"/>
      <c r="G179" s="137"/>
      <c r="H179" s="101"/>
      <c r="I179" s="104"/>
      <c r="J179" s="101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</row>
    <row r="180" spans="1:25" x14ac:dyDescent="0.25">
      <c r="A180" s="131"/>
      <c r="B180" s="131"/>
      <c r="C180" s="136"/>
      <c r="D180" s="137"/>
      <c r="E180" s="155"/>
      <c r="F180" s="101"/>
      <c r="G180" s="137"/>
      <c r="H180" s="101"/>
      <c r="I180" s="101"/>
      <c r="J180" s="101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</row>
    <row r="181" spans="1:25" x14ac:dyDescent="0.25">
      <c r="A181" s="131"/>
      <c r="B181" s="131">
        <v>2407</v>
      </c>
      <c r="C181" s="136" t="s">
        <v>35</v>
      </c>
      <c r="D181" s="137"/>
      <c r="E181" s="154"/>
      <c r="F181" s="101"/>
      <c r="G181" s="156">
        <f>SUM(E181:E184)</f>
        <v>33614311.25</v>
      </c>
      <c r="H181" s="101"/>
      <c r="I181" s="101"/>
      <c r="J181" s="101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</row>
    <row r="182" spans="1:25" x14ac:dyDescent="0.25">
      <c r="A182" s="131"/>
      <c r="B182" s="132"/>
      <c r="C182" s="104" t="s">
        <v>238</v>
      </c>
      <c r="D182" s="137"/>
      <c r="E182" s="154"/>
      <c r="F182" s="154"/>
      <c r="G182" s="136"/>
      <c r="H182" s="101"/>
      <c r="I182" s="101"/>
      <c r="J182" s="101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</row>
    <row r="183" spans="1:25" x14ac:dyDescent="0.25">
      <c r="A183" s="131"/>
      <c r="B183" s="132"/>
      <c r="C183" s="104" t="s">
        <v>239</v>
      </c>
      <c r="D183" s="137"/>
      <c r="E183" s="154">
        <f>+'2023'!F241</f>
        <v>33614311.25</v>
      </c>
      <c r="F183" s="154"/>
      <c r="G183" s="155"/>
      <c r="H183" s="101"/>
      <c r="I183" s="101"/>
      <c r="J183" s="101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</row>
    <row r="184" spans="1:25" x14ac:dyDescent="0.25">
      <c r="A184" s="131"/>
      <c r="B184" s="132"/>
      <c r="C184" s="104" t="s">
        <v>240</v>
      </c>
      <c r="D184" s="101"/>
      <c r="E184" s="154"/>
      <c r="F184" s="154"/>
      <c r="G184" s="155"/>
      <c r="H184" s="154"/>
      <c r="I184" s="101"/>
      <c r="J184" s="154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</row>
    <row r="185" spans="1:25" x14ac:dyDescent="0.25">
      <c r="A185" s="131"/>
      <c r="B185" s="131">
        <v>2424</v>
      </c>
      <c r="C185" s="136" t="s">
        <v>241</v>
      </c>
      <c r="D185" s="101"/>
      <c r="E185" s="154"/>
      <c r="F185" s="101"/>
      <c r="G185" s="156">
        <f>SUM(E186:E188)</f>
        <v>11788145</v>
      </c>
      <c r="H185" s="154"/>
      <c r="I185" s="154"/>
      <c r="J185" s="154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</row>
    <row r="186" spans="1:25" x14ac:dyDescent="0.25">
      <c r="A186" s="131"/>
      <c r="B186" s="132"/>
      <c r="C186" s="104" t="s">
        <v>242</v>
      </c>
      <c r="D186" s="101"/>
      <c r="E186" s="154">
        <f>+'2023'!F250</f>
        <v>5050905</v>
      </c>
      <c r="F186" s="154"/>
      <c r="G186" s="101"/>
      <c r="H186" s="154"/>
      <c r="I186" s="154"/>
      <c r="J186" s="154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</row>
    <row r="187" spans="1:25" x14ac:dyDescent="0.25">
      <c r="A187" s="131"/>
      <c r="B187" s="132"/>
      <c r="C187" s="104" t="s">
        <v>243</v>
      </c>
      <c r="D187" s="137"/>
      <c r="E187" s="154">
        <f>+'2023'!F252</f>
        <v>4014988</v>
      </c>
      <c r="F187" s="154"/>
      <c r="G187" s="154"/>
      <c r="H187" s="101"/>
      <c r="I187" s="154"/>
      <c r="J187" s="101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</row>
    <row r="188" spans="1:25" x14ac:dyDescent="0.25">
      <c r="A188" s="131"/>
      <c r="B188" s="131"/>
      <c r="C188" s="104" t="s">
        <v>244</v>
      </c>
      <c r="D188" s="101"/>
      <c r="E188" s="154">
        <f>+'2023'!F265</f>
        <v>2722252</v>
      </c>
      <c r="F188" s="154"/>
      <c r="G188" s="154"/>
      <c r="H188" s="154"/>
      <c r="I188" s="101"/>
      <c r="J188" s="154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</row>
    <row r="189" spans="1:25" x14ac:dyDescent="0.25">
      <c r="A189" s="131"/>
      <c r="B189" s="131"/>
      <c r="C189" s="104"/>
      <c r="D189" s="101"/>
      <c r="E189" s="154"/>
      <c r="F189" s="101"/>
      <c r="G189" s="101"/>
      <c r="H189" s="154"/>
      <c r="I189" s="154"/>
      <c r="J189" s="154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</row>
    <row r="190" spans="1:25" x14ac:dyDescent="0.25">
      <c r="A190" s="131"/>
      <c r="B190" s="131">
        <v>2436</v>
      </c>
      <c r="C190" s="136" t="s">
        <v>245</v>
      </c>
      <c r="D190" s="101"/>
      <c r="E190" s="154"/>
      <c r="F190" s="154"/>
      <c r="G190" s="156">
        <f>SUM(E190:F197)</f>
        <v>12355178</v>
      </c>
      <c r="H190" s="154"/>
      <c r="I190" s="154"/>
      <c r="J190" s="154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</row>
    <row r="191" spans="1:25" x14ac:dyDescent="0.25">
      <c r="A191" s="131"/>
      <c r="B191" s="141"/>
      <c r="C191" s="104" t="s">
        <v>246</v>
      </c>
      <c r="D191" s="137"/>
      <c r="E191" s="154">
        <f>+'2023'!F270</f>
        <v>307200</v>
      </c>
      <c r="F191" s="154"/>
      <c r="G191" s="154"/>
      <c r="H191" s="101"/>
      <c r="I191" s="154"/>
      <c r="J191" s="101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</row>
    <row r="192" spans="1:25" x14ac:dyDescent="0.25">
      <c r="A192" s="131"/>
      <c r="B192" s="141"/>
      <c r="C192" s="104" t="s">
        <v>247</v>
      </c>
      <c r="D192" s="101"/>
      <c r="E192" s="154">
        <f>+'2023'!F273</f>
        <v>758974</v>
      </c>
      <c r="F192" s="101"/>
      <c r="G192" s="154"/>
      <c r="H192" s="154"/>
      <c r="I192" s="101"/>
      <c r="J192" s="154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</row>
    <row r="193" spans="1:25" x14ac:dyDescent="0.25">
      <c r="A193" s="131"/>
      <c r="B193" s="141"/>
      <c r="C193" s="104" t="s">
        <v>248</v>
      </c>
      <c r="D193" s="101"/>
      <c r="E193" s="154">
        <f>+'2023'!F276</f>
        <v>1070</v>
      </c>
      <c r="F193" s="101"/>
      <c r="G193" s="154"/>
      <c r="H193" s="154"/>
      <c r="I193" s="154"/>
      <c r="J193" s="154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</row>
    <row r="194" spans="1:25" x14ac:dyDescent="0.25">
      <c r="A194" s="98"/>
      <c r="B194" s="141"/>
      <c r="C194" s="104" t="s">
        <v>249</v>
      </c>
      <c r="D194" s="101"/>
      <c r="E194" s="154">
        <f>+'2023'!F279</f>
        <v>5056615</v>
      </c>
      <c r="F194" s="101"/>
      <c r="G194" s="154"/>
      <c r="H194" s="154"/>
      <c r="I194" s="154"/>
      <c r="J194" s="154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</row>
    <row r="195" spans="1:25" x14ac:dyDescent="0.25">
      <c r="A195" s="98"/>
      <c r="B195" s="141"/>
      <c r="C195" s="104" t="s">
        <v>250</v>
      </c>
      <c r="D195" s="101"/>
      <c r="E195" s="154">
        <f>+'2023'!F283</f>
        <v>2780532</v>
      </c>
      <c r="F195" s="101"/>
      <c r="G195" s="154"/>
      <c r="H195" s="154"/>
      <c r="I195" s="154"/>
      <c r="J195" s="154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</row>
    <row r="196" spans="1:25" x14ac:dyDescent="0.25">
      <c r="A196" s="98"/>
      <c r="B196" s="141"/>
      <c r="C196" s="104" t="s">
        <v>251</v>
      </c>
      <c r="D196" s="101"/>
      <c r="E196" s="154">
        <f>+'2023'!F285</f>
        <v>1685</v>
      </c>
      <c r="F196" s="101"/>
      <c r="G196" s="154"/>
      <c r="H196" s="154"/>
      <c r="I196" s="154"/>
      <c r="J196" s="154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</row>
    <row r="197" spans="1:25" x14ac:dyDescent="0.25">
      <c r="A197" s="98"/>
      <c r="B197" s="141"/>
      <c r="C197" s="104" t="s">
        <v>252</v>
      </c>
      <c r="D197" s="101"/>
      <c r="E197" s="154">
        <f>+'2023'!F288</f>
        <v>3449102</v>
      </c>
      <c r="F197" s="101"/>
      <c r="G197" s="101"/>
      <c r="H197" s="154"/>
      <c r="I197" s="154"/>
      <c r="J197" s="154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</row>
    <row r="198" spans="1:25" x14ac:dyDescent="0.25">
      <c r="A198" s="98"/>
      <c r="B198" s="131"/>
      <c r="C198" s="104"/>
      <c r="D198" s="101"/>
      <c r="E198" s="154"/>
      <c r="F198" s="101"/>
      <c r="G198" s="101"/>
      <c r="H198" s="154"/>
      <c r="I198" s="154"/>
      <c r="J198" s="154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</row>
    <row r="199" spans="1:25" x14ac:dyDescent="0.25">
      <c r="A199" s="131"/>
      <c r="B199" s="131">
        <v>2445</v>
      </c>
      <c r="C199" s="136" t="s">
        <v>38</v>
      </c>
      <c r="D199" s="137"/>
      <c r="E199" s="154"/>
      <c r="F199" s="101"/>
      <c r="G199" s="156">
        <f>+E200</f>
        <v>18687798.149999999</v>
      </c>
      <c r="H199" s="101"/>
      <c r="I199" s="154"/>
      <c r="J199" s="101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</row>
    <row r="200" spans="1:25" x14ac:dyDescent="0.25">
      <c r="A200" s="131"/>
      <c r="B200" s="141"/>
      <c r="C200" s="104" t="s">
        <v>253</v>
      </c>
      <c r="D200" s="137"/>
      <c r="E200" s="154">
        <f>+'2023'!F310</f>
        <v>18687798.149999999</v>
      </c>
      <c r="F200" s="101"/>
      <c r="G200" s="101"/>
      <c r="H200" s="101"/>
      <c r="I200" s="101"/>
      <c r="J200" s="101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</row>
    <row r="201" spans="1:25" x14ac:dyDescent="0.25">
      <c r="A201" s="131"/>
      <c r="B201" s="141"/>
      <c r="C201" s="104"/>
      <c r="D201" s="137"/>
      <c r="E201" s="154"/>
      <c r="F201" s="101"/>
      <c r="G201" s="101"/>
      <c r="H201" s="101"/>
      <c r="I201" s="101"/>
      <c r="J201" s="101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</row>
    <row r="202" spans="1:25" x14ac:dyDescent="0.25">
      <c r="A202" s="131"/>
      <c r="B202" s="131">
        <v>2490</v>
      </c>
      <c r="C202" s="136" t="s">
        <v>40</v>
      </c>
      <c r="D202" s="137"/>
      <c r="E202" s="154"/>
      <c r="F202" s="154"/>
      <c r="G202" s="156">
        <f>+E203+E204+E205</f>
        <v>2087241.12</v>
      </c>
      <c r="H202" s="101"/>
      <c r="I202" s="101"/>
      <c r="J202" s="101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</row>
    <row r="203" spans="1:25" x14ac:dyDescent="0.25">
      <c r="A203" s="131"/>
      <c r="B203" s="132"/>
      <c r="C203" s="104" t="s">
        <v>254</v>
      </c>
      <c r="D203" s="137"/>
      <c r="E203" s="154">
        <f>+'2023'!F327</f>
        <v>2007850</v>
      </c>
      <c r="F203" s="154"/>
      <c r="G203" s="154"/>
      <c r="H203" s="101"/>
      <c r="I203" s="101"/>
      <c r="J203" s="101"/>
      <c r="K203" s="65"/>
      <c r="L203" s="2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</row>
    <row r="204" spans="1:25" x14ac:dyDescent="0.25">
      <c r="A204" s="98"/>
      <c r="B204" s="132"/>
      <c r="C204" s="104" t="s">
        <v>255</v>
      </c>
      <c r="D204" s="101"/>
      <c r="E204" s="101">
        <f>+'2023'!F331</f>
        <v>79400</v>
      </c>
      <c r="F204" s="154"/>
      <c r="G204" s="154"/>
      <c r="H204" s="154"/>
      <c r="I204" s="101"/>
      <c r="J204" s="154"/>
      <c r="K204" s="95"/>
      <c r="L204" s="2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</row>
    <row r="205" spans="1:25" x14ac:dyDescent="0.25">
      <c r="A205" s="98"/>
      <c r="B205" s="132"/>
      <c r="C205" s="104" t="s">
        <v>247</v>
      </c>
      <c r="D205" s="101"/>
      <c r="E205" s="101">
        <f>+'2023'!F341</f>
        <v>-8.8800000000000008</v>
      </c>
      <c r="F205" s="101"/>
      <c r="G205" s="101"/>
      <c r="H205" s="154"/>
      <c r="I205" s="154"/>
      <c r="J205" s="154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</row>
    <row r="206" spans="1:25" x14ac:dyDescent="0.25">
      <c r="A206" s="131"/>
      <c r="B206" s="131">
        <v>25</v>
      </c>
      <c r="C206" s="136" t="s">
        <v>256</v>
      </c>
      <c r="D206" s="137"/>
      <c r="E206" s="137"/>
      <c r="F206" s="137"/>
      <c r="G206" s="137"/>
      <c r="H206" s="137"/>
      <c r="I206" s="138">
        <f>+G207</f>
        <v>481115255.90999997</v>
      </c>
      <c r="J206" s="137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</row>
    <row r="207" spans="1:25" x14ac:dyDescent="0.25">
      <c r="A207" s="98"/>
      <c r="B207" s="131"/>
      <c r="C207" s="136"/>
      <c r="D207" s="101"/>
      <c r="E207" s="155"/>
      <c r="F207" s="101"/>
      <c r="G207" s="156">
        <f>SUM(E208:E219)</f>
        <v>481115255.90999997</v>
      </c>
      <c r="H207" s="101"/>
      <c r="I207" s="137"/>
      <c r="J207" s="101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</row>
    <row r="208" spans="1:25" x14ac:dyDescent="0.25">
      <c r="A208" s="98"/>
      <c r="B208" s="131">
        <v>2511</v>
      </c>
      <c r="C208" s="136" t="s">
        <v>257</v>
      </c>
      <c r="D208" s="137"/>
      <c r="E208" s="154"/>
      <c r="F208" s="154"/>
      <c r="G208" s="189"/>
      <c r="H208" s="101"/>
      <c r="I208" s="154"/>
      <c r="J208" s="101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</row>
    <row r="209" spans="1:25" x14ac:dyDescent="0.25">
      <c r="A209" s="131"/>
      <c r="B209" s="132"/>
      <c r="C209" s="104" t="s">
        <v>258</v>
      </c>
      <c r="D209" s="137"/>
      <c r="E209" s="154">
        <f>+'2023'!F352</f>
        <v>114773690.47</v>
      </c>
      <c r="F209" s="101"/>
      <c r="G209" s="101"/>
      <c r="H209" s="101"/>
      <c r="I209" s="101"/>
      <c r="J209" s="101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</row>
    <row r="210" spans="1:25" x14ac:dyDescent="0.25">
      <c r="A210" s="98"/>
      <c r="B210" s="132"/>
      <c r="C210" s="104" t="s">
        <v>259</v>
      </c>
      <c r="D210" s="101"/>
      <c r="E210" s="154">
        <f>+'2023'!F354</f>
        <v>57265253.810000002</v>
      </c>
      <c r="F210" s="101"/>
      <c r="G210" s="101"/>
      <c r="H210" s="154"/>
      <c r="I210" s="101"/>
      <c r="J210" s="154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</row>
    <row r="211" spans="1:25" x14ac:dyDescent="0.25">
      <c r="A211" s="131"/>
      <c r="B211" s="132"/>
      <c r="C211" s="104" t="s">
        <v>260</v>
      </c>
      <c r="D211" s="154"/>
      <c r="E211" s="154">
        <f>+'2023'!F357</f>
        <v>204341269.63</v>
      </c>
      <c r="F211" s="101"/>
      <c r="G211" s="101"/>
      <c r="H211" s="101"/>
      <c r="I211" s="101"/>
      <c r="J211" s="101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</row>
    <row r="212" spans="1:25" x14ac:dyDescent="0.25">
      <c r="A212" s="131"/>
      <c r="B212" s="132"/>
      <c r="C212" s="104" t="s">
        <v>261</v>
      </c>
      <c r="D212" s="154"/>
      <c r="E212" s="154">
        <f>+'2023'!F358</f>
        <v>98968951</v>
      </c>
      <c r="F212" s="101"/>
      <c r="G212" s="101"/>
      <c r="H212" s="101"/>
      <c r="I212" s="101"/>
      <c r="J212" s="101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</row>
    <row r="213" spans="1:25" x14ac:dyDescent="0.25">
      <c r="A213" s="131"/>
      <c r="B213" s="132"/>
      <c r="C213" s="104" t="s">
        <v>262</v>
      </c>
      <c r="D213" s="154"/>
      <c r="E213" s="154">
        <f>+'2023'!F362</f>
        <v>4346927</v>
      </c>
      <c r="F213" s="101"/>
      <c r="G213" s="101"/>
      <c r="H213" s="101"/>
      <c r="I213" s="101"/>
      <c r="J213" s="101"/>
      <c r="K213" s="65"/>
      <c r="L213" s="2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</row>
    <row r="214" spans="1:25" x14ac:dyDescent="0.25">
      <c r="A214" s="131"/>
      <c r="B214" s="132"/>
      <c r="C214" s="104" t="s">
        <v>1184</v>
      </c>
      <c r="D214" s="154"/>
      <c r="E214" s="154">
        <f>+'2023'!F366</f>
        <v>924164</v>
      </c>
      <c r="F214" s="101"/>
      <c r="G214" s="101"/>
      <c r="H214" s="101"/>
      <c r="I214" s="101"/>
      <c r="J214" s="101"/>
      <c r="K214" s="65"/>
      <c r="L214" s="2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</row>
    <row r="215" spans="1:25" s="91" customFormat="1" ht="16.5" customHeight="1" x14ac:dyDescent="0.35">
      <c r="A215" s="131"/>
      <c r="B215" s="132"/>
      <c r="C215" s="104" t="s">
        <v>263</v>
      </c>
      <c r="D215" s="154"/>
      <c r="E215" s="154">
        <f>+'2023'!F367</f>
        <v>8300</v>
      </c>
      <c r="F215" s="101"/>
      <c r="G215" s="101"/>
      <c r="H215" s="101"/>
      <c r="I215" s="101"/>
      <c r="J215" s="101"/>
      <c r="K215" s="94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</row>
    <row r="216" spans="1:25" x14ac:dyDescent="0.25">
      <c r="A216" s="131"/>
      <c r="B216" s="132"/>
      <c r="C216" s="104" t="s">
        <v>264</v>
      </c>
      <c r="D216" s="154"/>
      <c r="E216" s="154">
        <f>+'2023'!F373</f>
        <v>71416</v>
      </c>
      <c r="F216" s="101"/>
      <c r="G216" s="101"/>
      <c r="H216" s="101"/>
      <c r="I216" s="101"/>
      <c r="J216" s="101"/>
      <c r="K216" s="65"/>
      <c r="L216" s="2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</row>
    <row r="217" spans="1:25" x14ac:dyDescent="0.25">
      <c r="A217" s="131"/>
      <c r="B217" s="132"/>
      <c r="C217" s="104" t="s">
        <v>265</v>
      </c>
      <c r="D217" s="154"/>
      <c r="E217" s="154">
        <f>+'2023'!F376</f>
        <v>59864</v>
      </c>
      <c r="F217" s="101"/>
      <c r="G217" s="101"/>
      <c r="H217" s="101"/>
      <c r="I217" s="101"/>
      <c r="J217" s="101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</row>
    <row r="218" spans="1:25" x14ac:dyDescent="0.25">
      <c r="A218" s="131"/>
      <c r="B218" s="132"/>
      <c r="C218" s="104" t="s">
        <v>266</v>
      </c>
      <c r="D218" s="154"/>
      <c r="E218" s="154">
        <f>+'2023'!F377</f>
        <v>63500</v>
      </c>
      <c r="F218" s="101"/>
      <c r="G218" s="101"/>
      <c r="H218" s="101"/>
      <c r="I218" s="101"/>
      <c r="J218" s="101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</row>
    <row r="219" spans="1:25" x14ac:dyDescent="0.25">
      <c r="A219" s="131"/>
      <c r="B219" s="132"/>
      <c r="C219" s="104" t="s">
        <v>267</v>
      </c>
      <c r="D219" s="154"/>
      <c r="E219" s="154">
        <f>+'2023'!F379</f>
        <v>291920</v>
      </c>
      <c r="F219" s="101"/>
      <c r="G219" s="101"/>
      <c r="H219" s="101"/>
      <c r="I219" s="101"/>
      <c r="J219" s="101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</row>
    <row r="220" spans="1:25" ht="15" x14ac:dyDescent="0.2">
      <c r="A220" s="104"/>
      <c r="B220" s="132"/>
      <c r="C220" s="104"/>
      <c r="D220" s="154"/>
      <c r="E220" s="154"/>
      <c r="F220" s="101"/>
      <c r="G220" s="101"/>
      <c r="H220" s="101"/>
      <c r="I220" s="101"/>
      <c r="J220" s="101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</row>
    <row r="221" spans="1:25" x14ac:dyDescent="0.25">
      <c r="A221" s="104"/>
      <c r="B221" s="131"/>
      <c r="C221" s="104"/>
      <c r="D221" s="154"/>
      <c r="E221" s="155"/>
      <c r="F221" s="101"/>
      <c r="G221" s="101"/>
      <c r="H221" s="101"/>
      <c r="I221" s="137"/>
      <c r="J221" s="101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</row>
    <row r="222" spans="1:25" x14ac:dyDescent="0.25">
      <c r="A222" s="131"/>
      <c r="B222" s="131">
        <v>27</v>
      </c>
      <c r="C222" s="136" t="s">
        <v>50</v>
      </c>
      <c r="D222" s="137"/>
      <c r="E222" s="137"/>
      <c r="F222" s="137"/>
      <c r="G222" s="137"/>
      <c r="H222" s="137"/>
      <c r="I222" s="138">
        <f>+G223</f>
        <v>145824085</v>
      </c>
      <c r="J222" s="137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</row>
    <row r="223" spans="1:25" x14ac:dyDescent="0.25">
      <c r="A223" s="104"/>
      <c r="B223" s="131">
        <v>2701</v>
      </c>
      <c r="C223" s="136" t="s">
        <v>14</v>
      </c>
      <c r="D223" s="137"/>
      <c r="E223" s="154"/>
      <c r="F223" s="154"/>
      <c r="G223" s="156">
        <f>+E224</f>
        <v>145824085</v>
      </c>
      <c r="H223" s="101"/>
      <c r="I223" s="154"/>
      <c r="J223" s="101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</row>
    <row r="224" spans="1:25" x14ac:dyDescent="0.25">
      <c r="A224" s="131"/>
      <c r="B224" s="132"/>
      <c r="C224" s="104" t="s">
        <v>268</v>
      </c>
      <c r="D224" s="101"/>
      <c r="E224" s="154">
        <f>+'2023'!F382</f>
        <v>145824085</v>
      </c>
      <c r="F224" s="154"/>
      <c r="G224" s="154"/>
      <c r="H224" s="155"/>
      <c r="I224" s="154"/>
      <c r="J224" s="155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</row>
    <row r="225" spans="1:25" x14ac:dyDescent="0.25">
      <c r="A225" s="98"/>
      <c r="B225" s="131"/>
      <c r="C225" s="104"/>
      <c r="D225" s="101"/>
      <c r="E225" s="155"/>
      <c r="F225" s="154"/>
      <c r="G225" s="154"/>
      <c r="H225" s="154"/>
      <c r="I225" s="154"/>
      <c r="J225" s="154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</row>
    <row r="226" spans="1:25" ht="24" thickBot="1" x14ac:dyDescent="0.4">
      <c r="A226" s="98"/>
      <c r="B226" s="99"/>
      <c r="C226" s="158" t="s">
        <v>15</v>
      </c>
      <c r="D226" s="101"/>
      <c r="E226" s="101"/>
      <c r="F226" s="101"/>
      <c r="G226" s="101"/>
      <c r="H226" s="101"/>
      <c r="I226" s="159">
        <f>+I222+I206+I174</f>
        <v>705472014.42999995</v>
      </c>
      <c r="J226" s="101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</row>
    <row r="227" spans="1:25" ht="16.5" thickTop="1" x14ac:dyDescent="0.25">
      <c r="A227" s="131"/>
      <c r="B227" s="132"/>
      <c r="C227" s="161"/>
      <c r="D227" s="137"/>
      <c r="E227" s="154"/>
      <c r="F227" s="155"/>
      <c r="G227" s="155"/>
      <c r="H227" s="154"/>
      <c r="I227" s="155"/>
      <c r="J227" s="154"/>
      <c r="K227" s="65"/>
      <c r="L227" s="2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</row>
    <row r="228" spans="1:25" ht="23.25" x14ac:dyDescent="0.35">
      <c r="A228" s="131"/>
      <c r="B228" s="99"/>
      <c r="C228" s="104"/>
      <c r="D228" s="137"/>
      <c r="E228" s="155"/>
      <c r="F228" s="154"/>
      <c r="G228" s="154"/>
      <c r="H228" s="155"/>
      <c r="I228" s="155"/>
      <c r="J228" s="155"/>
      <c r="K228" s="65"/>
      <c r="L228" s="2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</row>
    <row r="229" spans="1:25" ht="23.25" x14ac:dyDescent="0.35">
      <c r="A229" s="131"/>
      <c r="B229" s="99"/>
      <c r="C229" s="104"/>
      <c r="D229" s="137"/>
      <c r="E229" s="155"/>
      <c r="F229" s="154"/>
      <c r="G229" s="154"/>
      <c r="H229" s="155"/>
      <c r="I229" s="155"/>
      <c r="J229" s="155"/>
      <c r="K229" s="65"/>
      <c r="L229" s="2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</row>
    <row r="230" spans="1:25" ht="23.25" x14ac:dyDescent="0.35">
      <c r="A230" s="99"/>
      <c r="B230" s="99">
        <v>3</v>
      </c>
      <c r="C230" s="133" t="s">
        <v>16</v>
      </c>
      <c r="D230" s="134"/>
      <c r="E230" s="134"/>
      <c r="F230" s="134"/>
      <c r="G230" s="134"/>
      <c r="H230" s="134"/>
      <c r="I230" s="134"/>
      <c r="J230" s="134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</row>
    <row r="231" spans="1:25" x14ac:dyDescent="0.25">
      <c r="A231" s="131"/>
      <c r="B231" s="131"/>
      <c r="C231" s="104"/>
      <c r="D231" s="137"/>
      <c r="E231" s="137"/>
      <c r="F231" s="154"/>
      <c r="G231" s="154"/>
      <c r="H231" s="154"/>
      <c r="I231" s="155"/>
      <c r="J231" s="155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</row>
    <row r="232" spans="1:25" x14ac:dyDescent="0.25">
      <c r="A232" s="131"/>
      <c r="B232" s="131">
        <v>31</v>
      </c>
      <c r="C232" s="136" t="s">
        <v>269</v>
      </c>
      <c r="D232" s="137"/>
      <c r="E232" s="137"/>
      <c r="F232" s="137"/>
      <c r="G232" s="137">
        <f>+E234+E235+E236</f>
        <v>12440644206.58</v>
      </c>
      <c r="H232" s="137"/>
      <c r="I232" s="138">
        <f>G232</f>
        <v>12440644206.58</v>
      </c>
      <c r="J232" s="137"/>
      <c r="K232" s="65"/>
      <c r="L232" s="2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</row>
    <row r="233" spans="1:25" x14ac:dyDescent="0.25">
      <c r="A233" s="131"/>
      <c r="B233" s="131"/>
      <c r="C233" s="136"/>
      <c r="D233" s="137"/>
      <c r="E233" s="137"/>
      <c r="F233" s="137"/>
      <c r="G233" s="137"/>
      <c r="H233" s="137"/>
      <c r="I233" s="137"/>
      <c r="J233" s="137"/>
      <c r="K233" s="65"/>
      <c r="L233" s="2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</row>
    <row r="234" spans="1:25" x14ac:dyDescent="0.25">
      <c r="A234" s="131"/>
      <c r="B234" s="131">
        <v>3105</v>
      </c>
      <c r="C234" s="136" t="s">
        <v>148</v>
      </c>
      <c r="D234" s="137"/>
      <c r="E234" s="154">
        <f>+'2023'!F396</f>
        <v>2295038627.4400001</v>
      </c>
      <c r="F234" s="154"/>
      <c r="G234" s="155"/>
      <c r="H234" s="154"/>
      <c r="I234" s="154"/>
      <c r="J234" s="155"/>
      <c r="K234" s="65"/>
      <c r="L234" s="2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</row>
    <row r="235" spans="1:25" x14ac:dyDescent="0.25">
      <c r="A235" s="131"/>
      <c r="B235" s="131">
        <v>3109</v>
      </c>
      <c r="C235" s="136" t="s">
        <v>59</v>
      </c>
      <c r="D235" s="101"/>
      <c r="E235" s="154">
        <f>+'2023'!F400</f>
        <v>10320238001.24</v>
      </c>
      <c r="F235" s="154"/>
      <c r="G235" s="155"/>
      <c r="H235" s="155"/>
      <c r="I235" s="154"/>
      <c r="J235" s="155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</row>
    <row r="236" spans="1:25" x14ac:dyDescent="0.25">
      <c r="A236" s="131"/>
      <c r="B236" s="131">
        <v>3110</v>
      </c>
      <c r="C236" s="136" t="s">
        <v>61</v>
      </c>
      <c r="D236" s="101"/>
      <c r="E236" s="154">
        <f>+'ANEXO 4'!D85</f>
        <v>-174632422.0999999</v>
      </c>
      <c r="F236" s="154"/>
      <c r="G236" s="155"/>
      <c r="H236" s="154"/>
      <c r="I236" s="154"/>
      <c r="J236" s="154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</row>
    <row r="237" spans="1:25" x14ac:dyDescent="0.25">
      <c r="A237" s="98"/>
      <c r="B237" s="132"/>
      <c r="C237" s="104"/>
      <c r="D237" s="101"/>
      <c r="E237" s="154"/>
      <c r="F237" s="154"/>
      <c r="G237" s="155"/>
      <c r="H237" s="154"/>
      <c r="I237" s="154"/>
      <c r="J237" s="154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</row>
    <row r="238" spans="1:25" ht="24" thickBot="1" x14ac:dyDescent="0.4">
      <c r="A238" s="98"/>
      <c r="B238" s="99"/>
      <c r="C238" s="158" t="s">
        <v>270</v>
      </c>
      <c r="D238" s="101"/>
      <c r="E238" s="101"/>
      <c r="F238" s="101"/>
      <c r="G238" s="101"/>
      <c r="H238" s="101"/>
      <c r="I238" s="159">
        <f>+I232</f>
        <v>12440644206.58</v>
      </c>
      <c r="J238" s="101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</row>
    <row r="239" spans="1:25" ht="16.5" thickTop="1" x14ac:dyDescent="0.25">
      <c r="A239" s="98"/>
      <c r="B239" s="132"/>
      <c r="C239" s="104"/>
      <c r="D239" s="101"/>
      <c r="E239" s="154"/>
      <c r="F239" s="155"/>
      <c r="G239" s="155"/>
      <c r="H239" s="154"/>
      <c r="I239" s="155"/>
      <c r="J239" s="154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</row>
    <row r="240" spans="1:25" ht="24" thickBot="1" x14ac:dyDescent="0.4">
      <c r="A240" s="98"/>
      <c r="B240" s="99"/>
      <c r="C240" s="158" t="s">
        <v>271</v>
      </c>
      <c r="D240" s="101"/>
      <c r="E240" s="101"/>
      <c r="F240" s="101"/>
      <c r="G240" s="101"/>
      <c r="H240" s="101"/>
      <c r="I240" s="159">
        <f>+I226+I238</f>
        <v>13146116221.01</v>
      </c>
      <c r="J240" s="101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</row>
    <row r="241" spans="1:25" ht="16.5" thickTop="1" x14ac:dyDescent="0.25">
      <c r="A241" s="131"/>
      <c r="B241" s="132"/>
      <c r="C241" s="161"/>
      <c r="D241" s="101"/>
      <c r="E241" s="154"/>
      <c r="F241" s="155"/>
      <c r="G241" s="155"/>
      <c r="H241" s="155"/>
      <c r="I241" s="162"/>
      <c r="J241" s="162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</row>
    <row r="242" spans="1:25" ht="23.25" x14ac:dyDescent="0.35">
      <c r="A242" s="131"/>
      <c r="B242" s="99"/>
      <c r="C242" s="104"/>
      <c r="D242" s="137"/>
      <c r="E242" s="155"/>
      <c r="F242" s="154"/>
      <c r="G242" s="154"/>
      <c r="H242" s="154"/>
      <c r="I242" s="155"/>
      <c r="J242" s="155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</row>
    <row r="243" spans="1:25" ht="23.25" x14ac:dyDescent="0.35">
      <c r="A243" s="99"/>
      <c r="B243" s="99">
        <v>4</v>
      </c>
      <c r="C243" s="133" t="s">
        <v>272</v>
      </c>
      <c r="D243" s="134"/>
      <c r="E243" s="134"/>
      <c r="F243" s="134"/>
      <c r="G243" s="134"/>
      <c r="H243" s="134"/>
      <c r="I243" s="134"/>
      <c r="J243" s="134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</row>
    <row r="244" spans="1:25" x14ac:dyDescent="0.25">
      <c r="A244" s="131"/>
      <c r="B244" s="131"/>
      <c r="C244" s="104"/>
      <c r="D244" s="155"/>
      <c r="E244" s="154"/>
      <c r="F244" s="154"/>
      <c r="G244" s="154"/>
      <c r="H244" s="154"/>
      <c r="I244" s="154"/>
      <c r="J244" s="155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</row>
    <row r="245" spans="1:25" x14ac:dyDescent="0.25">
      <c r="A245" s="131"/>
      <c r="B245" s="131">
        <v>42</v>
      </c>
      <c r="C245" s="136" t="s">
        <v>273</v>
      </c>
      <c r="D245" s="137"/>
      <c r="E245" s="137"/>
      <c r="F245" s="137"/>
      <c r="G245" s="137"/>
      <c r="H245" s="137"/>
      <c r="I245" s="156">
        <f>+G247+G251</f>
        <v>161519972.45999998</v>
      </c>
      <c r="J245" s="137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</row>
    <row r="246" spans="1:25" x14ac:dyDescent="0.25">
      <c r="A246" s="131"/>
      <c r="B246" s="131"/>
      <c r="C246" s="136"/>
      <c r="D246" s="137"/>
      <c r="E246" s="137"/>
      <c r="F246" s="137"/>
      <c r="G246" s="137"/>
      <c r="H246" s="137"/>
      <c r="I246" s="155"/>
      <c r="J246" s="137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</row>
    <row r="247" spans="1:25" x14ac:dyDescent="0.25">
      <c r="A247" s="131"/>
      <c r="B247" s="131">
        <v>4204</v>
      </c>
      <c r="C247" s="136" t="s">
        <v>274</v>
      </c>
      <c r="D247" s="137"/>
      <c r="E247" s="137"/>
      <c r="F247" s="137"/>
      <c r="G247" s="156">
        <f>+E248+E249</f>
        <v>118186222.45999999</v>
      </c>
      <c r="H247" s="137"/>
      <c r="I247" s="137"/>
      <c r="J247" s="137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</row>
    <row r="248" spans="1:25" x14ac:dyDescent="0.25">
      <c r="A248" s="131"/>
      <c r="B248" s="131"/>
      <c r="C248" s="104" t="s">
        <v>275</v>
      </c>
      <c r="D248" s="155"/>
      <c r="E248" s="154">
        <f>+'2023'!F431</f>
        <v>99337422.459999993</v>
      </c>
      <c r="F248" s="155"/>
      <c r="G248" s="155"/>
      <c r="H248" s="155"/>
      <c r="I248" s="155"/>
      <c r="J248" s="155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</row>
    <row r="249" spans="1:25" x14ac:dyDescent="0.25">
      <c r="A249" s="98"/>
      <c r="B249" s="131"/>
      <c r="C249" s="104" t="s">
        <v>276</v>
      </c>
      <c r="D249" s="101"/>
      <c r="E249" s="160">
        <f>+'2023'!F433</f>
        <v>18848800</v>
      </c>
      <c r="F249" s="155"/>
      <c r="G249" s="155"/>
      <c r="H249" s="154"/>
      <c r="I249" s="155"/>
      <c r="J249" s="154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</row>
    <row r="250" spans="1:25" x14ac:dyDescent="0.25">
      <c r="A250" s="131"/>
      <c r="B250" s="131"/>
      <c r="C250" s="104"/>
      <c r="D250" s="155"/>
      <c r="E250" s="154"/>
      <c r="F250" s="155"/>
      <c r="G250" s="155"/>
      <c r="H250" s="155"/>
      <c r="I250" s="155"/>
      <c r="J250" s="155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</row>
    <row r="251" spans="1:25" x14ac:dyDescent="0.25">
      <c r="A251" s="131"/>
      <c r="B251" s="131">
        <v>4210</v>
      </c>
      <c r="C251" s="136" t="s">
        <v>114</v>
      </c>
      <c r="D251" s="154"/>
      <c r="E251" s="154"/>
      <c r="F251" s="154"/>
      <c r="G251" s="156">
        <f>SUM(E251:E255)</f>
        <v>43333750</v>
      </c>
      <c r="H251" s="155"/>
      <c r="I251" s="154"/>
      <c r="J251" s="155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</row>
    <row r="252" spans="1:25" x14ac:dyDescent="0.25">
      <c r="A252" s="131"/>
      <c r="B252" s="132"/>
      <c r="C252" s="104" t="s">
        <v>275</v>
      </c>
      <c r="D252" s="154"/>
      <c r="E252" s="154">
        <f>+'2023'!F436</f>
        <v>3652450</v>
      </c>
      <c r="F252" s="154"/>
      <c r="G252" s="154"/>
      <c r="H252" s="155"/>
      <c r="I252" s="154"/>
      <c r="J252" s="155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</row>
    <row r="253" spans="1:25" x14ac:dyDescent="0.25">
      <c r="A253" s="98"/>
      <c r="B253" s="132"/>
      <c r="C253" s="104" t="s">
        <v>185</v>
      </c>
      <c r="D253" s="101"/>
      <c r="E253" s="154">
        <f>+'2023'!F439</f>
        <v>39060150</v>
      </c>
      <c r="F253" s="154"/>
      <c r="G253" s="154"/>
      <c r="H253" s="154"/>
      <c r="I253" s="154"/>
      <c r="J253" s="154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</row>
    <row r="254" spans="1:25" x14ac:dyDescent="0.25">
      <c r="A254" s="131"/>
      <c r="B254" s="132"/>
      <c r="C254" s="104" t="s">
        <v>277</v>
      </c>
      <c r="D254" s="154"/>
      <c r="E254" s="154">
        <f>+'2023'!F441</f>
        <v>105950</v>
      </c>
      <c r="F254" s="154"/>
      <c r="G254" s="154"/>
      <c r="H254" s="154"/>
      <c r="I254" s="154"/>
      <c r="J254" s="154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</row>
    <row r="255" spans="1:25" x14ac:dyDescent="0.25">
      <c r="A255" s="131"/>
      <c r="B255" s="132"/>
      <c r="C255" s="104" t="s">
        <v>278</v>
      </c>
      <c r="D255" s="154"/>
      <c r="E255" s="160">
        <f>+'2023'!F442</f>
        <v>515200</v>
      </c>
      <c r="F255" s="154"/>
      <c r="G255" s="154"/>
      <c r="H255" s="154"/>
      <c r="I255" s="154"/>
      <c r="J255" s="154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</row>
    <row r="256" spans="1:25" x14ac:dyDescent="0.25">
      <c r="A256" s="131"/>
      <c r="B256" s="132"/>
      <c r="C256" s="104"/>
      <c r="D256" s="154"/>
      <c r="E256" s="154"/>
      <c r="F256" s="154"/>
      <c r="G256" s="154"/>
      <c r="H256" s="154"/>
      <c r="I256" s="154"/>
      <c r="J256" s="154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</row>
    <row r="257" spans="1:25" s="91" customFormat="1" ht="23.25" x14ac:dyDescent="0.35">
      <c r="A257" s="131"/>
      <c r="B257" s="104"/>
      <c r="C257" s="104"/>
      <c r="D257" s="154"/>
      <c r="E257" s="155"/>
      <c r="F257" s="154"/>
      <c r="G257" s="104"/>
      <c r="H257" s="154"/>
      <c r="I257" s="154"/>
      <c r="J257" s="154"/>
      <c r="K257" s="94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</row>
    <row r="258" spans="1:25" x14ac:dyDescent="0.25">
      <c r="A258" s="131"/>
      <c r="B258" s="131">
        <v>44</v>
      </c>
      <c r="C258" s="136" t="s">
        <v>1209</v>
      </c>
      <c r="D258" s="137"/>
      <c r="E258" s="137"/>
      <c r="F258" s="137"/>
      <c r="G258" s="137"/>
      <c r="H258" s="137"/>
      <c r="I258" s="156">
        <f>+G260+G265</f>
        <v>2521400</v>
      </c>
      <c r="J258" s="137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</row>
    <row r="259" spans="1:25" x14ac:dyDescent="0.25">
      <c r="A259" s="131"/>
      <c r="B259" s="131"/>
      <c r="C259" s="136"/>
      <c r="D259" s="137"/>
      <c r="E259" s="154"/>
      <c r="F259" s="137"/>
      <c r="G259" s="155"/>
      <c r="H259" s="154"/>
      <c r="I259" s="155"/>
      <c r="J259" s="154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</row>
    <row r="260" spans="1:25" x14ac:dyDescent="0.25">
      <c r="A260" s="131"/>
      <c r="B260" s="131">
        <v>4428</v>
      </c>
      <c r="C260" s="136" t="s">
        <v>1210</v>
      </c>
      <c r="D260" s="101"/>
      <c r="E260" s="154"/>
      <c r="F260" s="154"/>
      <c r="G260" s="156">
        <f>SUM(E260:E261)</f>
        <v>2521400</v>
      </c>
      <c r="H260" s="155"/>
      <c r="I260" s="154"/>
      <c r="J260" s="155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</row>
    <row r="261" spans="1:25" x14ac:dyDescent="0.25">
      <c r="A261" s="131"/>
      <c r="B261" s="132"/>
      <c r="C261" s="104" t="s">
        <v>1211</v>
      </c>
      <c r="D261" s="101"/>
      <c r="E261" s="160">
        <v>2521400</v>
      </c>
      <c r="F261" s="101"/>
      <c r="G261" s="154"/>
      <c r="H261" s="155"/>
      <c r="I261" s="154"/>
      <c r="J261" s="155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</row>
    <row r="262" spans="1:25" x14ac:dyDescent="0.25">
      <c r="A262" s="131"/>
      <c r="B262" s="132"/>
      <c r="C262" s="104"/>
      <c r="D262" s="101"/>
      <c r="E262" s="154"/>
      <c r="F262" s="101"/>
      <c r="G262" s="154"/>
      <c r="H262" s="155"/>
      <c r="I262" s="154"/>
      <c r="J262" s="155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</row>
    <row r="263" spans="1:25" x14ac:dyDescent="0.25">
      <c r="A263" s="131"/>
      <c r="B263" s="131"/>
      <c r="C263" s="104"/>
      <c r="D263" s="154"/>
      <c r="E263" s="155"/>
      <c r="F263" s="154"/>
      <c r="G263" s="104"/>
      <c r="H263" s="154"/>
      <c r="I263" s="154"/>
      <c r="J263" s="154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</row>
    <row r="264" spans="1:25" x14ac:dyDescent="0.25">
      <c r="A264" s="131"/>
      <c r="B264" s="131">
        <v>47</v>
      </c>
      <c r="C264" s="136" t="s">
        <v>279</v>
      </c>
      <c r="D264" s="137"/>
      <c r="E264" s="137"/>
      <c r="F264" s="137"/>
      <c r="G264" s="137"/>
      <c r="H264" s="137"/>
      <c r="I264" s="156">
        <f>+G266+G270</f>
        <v>2547195566.8499999</v>
      </c>
      <c r="J264" s="137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</row>
    <row r="265" spans="1:25" x14ac:dyDescent="0.25">
      <c r="A265" s="131"/>
      <c r="B265" s="131"/>
      <c r="C265" s="136"/>
      <c r="D265" s="137"/>
      <c r="E265" s="154"/>
      <c r="F265" s="137"/>
      <c r="G265" s="155"/>
      <c r="H265" s="154"/>
      <c r="I265" s="155"/>
      <c r="J265" s="154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</row>
    <row r="266" spans="1:25" x14ac:dyDescent="0.25">
      <c r="A266" s="131"/>
      <c r="B266" s="131">
        <v>4705</v>
      </c>
      <c r="C266" s="136" t="s">
        <v>121</v>
      </c>
      <c r="D266" s="101"/>
      <c r="E266" s="154"/>
      <c r="F266" s="154"/>
      <c r="G266" s="156">
        <f>SUM(E266:E268)</f>
        <v>2496555836.8499999</v>
      </c>
      <c r="H266" s="155"/>
      <c r="I266" s="154"/>
      <c r="J266" s="155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</row>
    <row r="267" spans="1:25" x14ac:dyDescent="0.25">
      <c r="A267" s="131"/>
      <c r="B267" s="132"/>
      <c r="C267" s="104" t="s">
        <v>280</v>
      </c>
      <c r="D267" s="101"/>
      <c r="E267" s="154">
        <f>+'2023'!F450</f>
        <v>2197522167.79</v>
      </c>
      <c r="F267" s="101"/>
      <c r="G267" s="154"/>
      <c r="H267" s="155"/>
      <c r="I267" s="154"/>
      <c r="J267" s="155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</row>
    <row r="268" spans="1:25" x14ac:dyDescent="0.25">
      <c r="A268" s="98"/>
      <c r="B268" s="132"/>
      <c r="C268" s="104" t="s">
        <v>1212</v>
      </c>
      <c r="D268" s="101"/>
      <c r="E268" s="163">
        <f>+'2023'!F451</f>
        <v>299033669.06</v>
      </c>
      <c r="F268" s="101"/>
      <c r="G268" s="154"/>
      <c r="H268" s="154"/>
      <c r="I268" s="154"/>
      <c r="J268" s="154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</row>
    <row r="269" spans="1:25" x14ac:dyDescent="0.25">
      <c r="A269" s="131"/>
      <c r="B269" s="132"/>
      <c r="C269" s="104"/>
      <c r="D269" s="101"/>
      <c r="E269" s="101"/>
      <c r="F269" s="101"/>
      <c r="G269" s="154"/>
      <c r="H269" s="154"/>
      <c r="I269" s="154"/>
      <c r="J269" s="154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</row>
    <row r="270" spans="1:25" x14ac:dyDescent="0.25">
      <c r="A270" s="131"/>
      <c r="B270" s="131">
        <v>4722</v>
      </c>
      <c r="C270" s="136" t="s">
        <v>122</v>
      </c>
      <c r="D270" s="101"/>
      <c r="E270" s="154"/>
      <c r="F270" s="154"/>
      <c r="G270" s="156">
        <f>SUM(E270:E271)</f>
        <v>50639730</v>
      </c>
      <c r="H270" s="154"/>
      <c r="I270" s="154"/>
      <c r="J270" s="154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</row>
    <row r="271" spans="1:25" x14ac:dyDescent="0.25">
      <c r="A271" s="131"/>
      <c r="B271" s="132"/>
      <c r="C271" s="104" t="s">
        <v>281</v>
      </c>
      <c r="D271" s="101"/>
      <c r="E271" s="163">
        <f>+'2023'!F452</f>
        <v>50639730</v>
      </c>
      <c r="F271" s="101"/>
      <c r="G271" s="154"/>
      <c r="H271" s="154"/>
      <c r="I271" s="154"/>
      <c r="J271" s="154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</row>
    <row r="272" spans="1:25" x14ac:dyDescent="0.25">
      <c r="A272" s="98"/>
      <c r="B272" s="132"/>
      <c r="C272" s="104"/>
      <c r="D272" s="101"/>
      <c r="E272" s="154"/>
      <c r="F272" s="101"/>
      <c r="G272" s="154"/>
      <c r="H272" s="154"/>
      <c r="I272" s="154"/>
      <c r="J272" s="154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</row>
    <row r="273" spans="1:25" x14ac:dyDescent="0.25">
      <c r="A273" s="131"/>
      <c r="B273" s="132"/>
      <c r="C273" s="104"/>
      <c r="D273" s="101"/>
      <c r="E273" s="155"/>
      <c r="F273" s="101"/>
      <c r="G273" s="154"/>
      <c r="H273" s="154"/>
      <c r="I273" s="156">
        <f>G274</f>
        <v>3737307</v>
      </c>
      <c r="J273" s="154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</row>
    <row r="274" spans="1:25" x14ac:dyDescent="0.25">
      <c r="A274" s="131"/>
      <c r="B274" s="131">
        <v>4808</v>
      </c>
      <c r="C274" s="136" t="s">
        <v>282</v>
      </c>
      <c r="D274" s="101"/>
      <c r="E274" s="154"/>
      <c r="F274" s="154"/>
      <c r="G274" s="156">
        <f>SUM(E274:E275)</f>
        <v>3737307</v>
      </c>
      <c r="H274" s="154"/>
      <c r="I274" s="154"/>
      <c r="J274" s="154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</row>
    <row r="275" spans="1:25" x14ac:dyDescent="0.25">
      <c r="A275" s="131"/>
      <c r="B275" s="132"/>
      <c r="C275" s="104" t="s">
        <v>283</v>
      </c>
      <c r="D275" s="101"/>
      <c r="E275" s="163">
        <v>3737307</v>
      </c>
      <c r="F275" s="101"/>
      <c r="G275" s="154"/>
      <c r="H275" s="154"/>
      <c r="I275" s="154"/>
      <c r="J275" s="154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</row>
    <row r="276" spans="1:25" x14ac:dyDescent="0.25">
      <c r="A276" s="131"/>
      <c r="B276" s="132"/>
      <c r="C276" s="104"/>
      <c r="D276" s="101"/>
      <c r="E276" s="154"/>
      <c r="F276" s="154"/>
      <c r="G276" s="154"/>
      <c r="H276" s="154"/>
      <c r="I276" s="154"/>
      <c r="J276" s="154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</row>
    <row r="277" spans="1:25" ht="24" thickBot="1" x14ac:dyDescent="0.4">
      <c r="A277" s="98"/>
      <c r="B277" s="99"/>
      <c r="C277" s="158" t="s">
        <v>284</v>
      </c>
      <c r="D277" s="101"/>
      <c r="E277" s="101"/>
      <c r="F277" s="101"/>
      <c r="G277" s="101"/>
      <c r="H277" s="101"/>
      <c r="I277" s="159">
        <f>+I264+I245+I273+I258</f>
        <v>2714974246.3099999</v>
      </c>
      <c r="J277" s="101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</row>
    <row r="278" spans="1:25" ht="16.5" thickTop="1" x14ac:dyDescent="0.25">
      <c r="A278" s="131"/>
      <c r="B278" s="161"/>
      <c r="C278" s="161"/>
      <c r="D278" s="155"/>
      <c r="E278" s="155"/>
      <c r="F278" s="162"/>
      <c r="G278" s="162"/>
      <c r="H278" s="154"/>
      <c r="I278" s="162"/>
      <c r="J278" s="154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</row>
    <row r="279" spans="1:25" x14ac:dyDescent="0.25">
      <c r="A279" s="161"/>
      <c r="B279" s="161"/>
      <c r="C279" s="161"/>
      <c r="D279" s="162"/>
      <c r="E279" s="155"/>
      <c r="F279" s="162"/>
      <c r="G279" s="162"/>
      <c r="H279" s="162"/>
      <c r="I279" s="162"/>
      <c r="J279" s="162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</row>
    <row r="280" spans="1:25" x14ac:dyDescent="0.25">
      <c r="A280" s="161"/>
      <c r="B280" s="161"/>
      <c r="C280" s="161"/>
      <c r="D280" s="155"/>
      <c r="E280" s="155"/>
      <c r="F280" s="162"/>
      <c r="G280" s="162"/>
      <c r="H280" s="162"/>
      <c r="I280" s="162"/>
      <c r="J280" s="162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</row>
    <row r="281" spans="1:25" x14ac:dyDescent="0.25">
      <c r="A281" s="161"/>
      <c r="B281" s="161"/>
      <c r="C281" s="161"/>
      <c r="D281" s="155"/>
      <c r="E281" s="155"/>
      <c r="F281" s="162"/>
      <c r="G281" s="162"/>
      <c r="H281" s="162"/>
      <c r="I281" s="162"/>
      <c r="J281" s="162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</row>
    <row r="282" spans="1:25" ht="23.25" x14ac:dyDescent="0.35">
      <c r="A282" s="99"/>
      <c r="B282" s="99">
        <v>5</v>
      </c>
      <c r="C282" s="133" t="s">
        <v>285</v>
      </c>
      <c r="D282" s="134"/>
      <c r="E282" s="134"/>
      <c r="F282" s="134"/>
      <c r="G282" s="134"/>
      <c r="H282" s="134"/>
      <c r="I282" s="134"/>
      <c r="J282" s="134"/>
      <c r="K282" s="65"/>
      <c r="L282" s="2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</row>
    <row r="283" spans="1:25" x14ac:dyDescent="0.25">
      <c r="A283" s="161"/>
      <c r="B283" s="131"/>
      <c r="C283" s="104"/>
      <c r="D283" s="155"/>
      <c r="E283" s="155"/>
      <c r="F283" s="155"/>
      <c r="G283" s="155"/>
      <c r="H283" s="162"/>
      <c r="I283" s="155"/>
      <c r="J283" s="162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</row>
    <row r="284" spans="1:25" x14ac:dyDescent="0.25">
      <c r="A284" s="131"/>
      <c r="B284" s="131">
        <v>51</v>
      </c>
      <c r="C284" s="136" t="s">
        <v>286</v>
      </c>
      <c r="D284" s="137"/>
      <c r="E284" s="137"/>
      <c r="F284" s="137"/>
      <c r="G284" s="137"/>
      <c r="H284" s="137"/>
      <c r="I284" s="156">
        <f>+G286+G293+G296+G308+G303+G324+G320+G338</f>
        <v>2676566162.6900001</v>
      </c>
      <c r="J284" s="137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</row>
    <row r="285" spans="1:25" x14ac:dyDescent="0.25">
      <c r="A285" s="131"/>
      <c r="B285" s="131"/>
      <c r="C285" s="136"/>
      <c r="D285" s="155"/>
      <c r="E285" s="154"/>
      <c r="F285" s="155"/>
      <c r="G285" s="155"/>
      <c r="H285" s="155"/>
      <c r="I285" s="155"/>
      <c r="J285" s="155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</row>
    <row r="286" spans="1:25" x14ac:dyDescent="0.25">
      <c r="A286" s="131"/>
      <c r="B286" s="131">
        <v>5101</v>
      </c>
      <c r="C286" s="136" t="s">
        <v>127</v>
      </c>
      <c r="D286" s="154"/>
      <c r="E286" s="154"/>
      <c r="F286" s="154"/>
      <c r="G286" s="156">
        <f>SUM(E286:E291)</f>
        <v>1152844686</v>
      </c>
      <c r="H286" s="155"/>
      <c r="I286" s="154"/>
      <c r="J286" s="155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</row>
    <row r="287" spans="1:25" x14ac:dyDescent="0.25">
      <c r="A287" s="131"/>
      <c r="B287" s="132"/>
      <c r="C287" s="104" t="s">
        <v>287</v>
      </c>
      <c r="D287" s="154"/>
      <c r="E287" s="154">
        <f>+'2023'!F461</f>
        <v>1076982902</v>
      </c>
      <c r="F287" s="154"/>
      <c r="G287" s="154"/>
      <c r="H287" s="155"/>
      <c r="I287" s="154"/>
      <c r="J287" s="155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</row>
    <row r="288" spans="1:25" x14ac:dyDescent="0.25">
      <c r="A288" s="131"/>
      <c r="B288" s="132"/>
      <c r="C288" s="104" t="s">
        <v>1213</v>
      </c>
      <c r="D288" s="154"/>
      <c r="E288" s="154">
        <f>+'2023'!F463</f>
        <v>563300</v>
      </c>
      <c r="F288" s="154"/>
      <c r="G288" s="154"/>
      <c r="H288" s="155"/>
      <c r="I288" s="154"/>
      <c r="J288" s="155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</row>
    <row r="289" spans="1:25" x14ac:dyDescent="0.25">
      <c r="A289" s="98"/>
      <c r="B289" s="132"/>
      <c r="C289" s="104" t="s">
        <v>262</v>
      </c>
      <c r="D289" s="101"/>
      <c r="E289" s="154">
        <f>+'2023'!F465</f>
        <v>56678620</v>
      </c>
      <c r="F289" s="154"/>
      <c r="G289" s="154"/>
      <c r="H289" s="154"/>
      <c r="I289" s="154"/>
      <c r="J289" s="154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</row>
    <row r="290" spans="1:25" x14ac:dyDescent="0.25">
      <c r="A290" s="131"/>
      <c r="B290" s="132"/>
      <c r="C290" s="104" t="s">
        <v>288</v>
      </c>
      <c r="D290" s="154"/>
      <c r="E290" s="154">
        <f>+'2023'!F467</f>
        <v>13563802</v>
      </c>
      <c r="F290" s="154"/>
      <c r="G290" s="154"/>
      <c r="H290" s="154"/>
      <c r="I290" s="154"/>
      <c r="J290" s="154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</row>
    <row r="291" spans="1:25" x14ac:dyDescent="0.25">
      <c r="A291" s="131"/>
      <c r="B291" s="132"/>
      <c r="C291" s="104" t="s">
        <v>289</v>
      </c>
      <c r="D291" s="154"/>
      <c r="E291" s="163">
        <f>+'2023'!F470</f>
        <v>5056062</v>
      </c>
      <c r="F291" s="154"/>
      <c r="G291" s="154"/>
      <c r="H291" s="154"/>
      <c r="I291" s="154"/>
      <c r="J291" s="154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</row>
    <row r="292" spans="1:25" x14ac:dyDescent="0.25">
      <c r="A292" s="131"/>
      <c r="B292" s="131"/>
      <c r="C292" s="104"/>
      <c r="D292" s="154"/>
      <c r="E292" s="154"/>
      <c r="F292" s="154"/>
      <c r="G292" s="154"/>
      <c r="H292" s="154"/>
      <c r="I292" s="154"/>
      <c r="J292" s="154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</row>
    <row r="293" spans="1:25" x14ac:dyDescent="0.25">
      <c r="A293" s="131"/>
      <c r="B293" s="131">
        <v>5102</v>
      </c>
      <c r="C293" s="136" t="s">
        <v>128</v>
      </c>
      <c r="D293" s="154"/>
      <c r="E293" s="154"/>
      <c r="F293" s="154"/>
      <c r="G293" s="156">
        <f>+E294</f>
        <v>0</v>
      </c>
      <c r="H293" s="154"/>
      <c r="I293" s="154"/>
      <c r="J293" s="154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</row>
    <row r="294" spans="1:25" x14ac:dyDescent="0.25">
      <c r="A294" s="131"/>
      <c r="B294" s="132"/>
      <c r="C294" s="104" t="s">
        <v>267</v>
      </c>
      <c r="D294" s="154"/>
      <c r="E294" s="163">
        <f>+'2023'!F471</f>
        <v>0</v>
      </c>
      <c r="F294" s="154"/>
      <c r="G294" s="154"/>
      <c r="H294" s="154"/>
      <c r="I294" s="154"/>
      <c r="J294" s="154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</row>
    <row r="295" spans="1:25" x14ac:dyDescent="0.25">
      <c r="A295" s="98"/>
      <c r="B295" s="131"/>
      <c r="C295" s="104"/>
      <c r="D295" s="101"/>
      <c r="E295" s="154"/>
      <c r="F295" s="154"/>
      <c r="G295" s="154"/>
      <c r="H295" s="154"/>
      <c r="I295" s="154"/>
      <c r="J295" s="154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</row>
    <row r="296" spans="1:25" x14ac:dyDescent="0.25">
      <c r="A296" s="131"/>
      <c r="B296" s="131">
        <v>5103</v>
      </c>
      <c r="C296" s="136" t="s">
        <v>129</v>
      </c>
      <c r="D296" s="154"/>
      <c r="E296" s="154"/>
      <c r="F296" s="154"/>
      <c r="G296" s="156">
        <f>SUM(E296:E301)</f>
        <v>313301586</v>
      </c>
      <c r="H296" s="154"/>
      <c r="I296" s="154"/>
      <c r="J296" s="154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</row>
    <row r="297" spans="1:25" x14ac:dyDescent="0.25">
      <c r="A297" s="131"/>
      <c r="B297" s="132"/>
      <c r="C297" s="104" t="s">
        <v>266</v>
      </c>
      <c r="D297" s="154"/>
      <c r="E297" s="154">
        <f>+'2023'!F476</f>
        <v>51847100</v>
      </c>
      <c r="F297" s="154"/>
      <c r="G297" s="154"/>
      <c r="H297" s="154"/>
      <c r="I297" s="154"/>
      <c r="J297" s="154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</row>
    <row r="298" spans="1:25" x14ac:dyDescent="0.25">
      <c r="A298" s="98"/>
      <c r="B298" s="132"/>
      <c r="C298" s="104" t="s">
        <v>290</v>
      </c>
      <c r="D298" s="101"/>
      <c r="E298" s="154">
        <f>+'2023'!F478</f>
        <v>109387798</v>
      </c>
      <c r="F298" s="154"/>
      <c r="G298" s="154"/>
      <c r="H298" s="154"/>
      <c r="I298" s="154"/>
      <c r="J298" s="154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</row>
    <row r="299" spans="1:25" x14ac:dyDescent="0.25">
      <c r="A299" s="131"/>
      <c r="B299" s="132"/>
      <c r="C299" s="104" t="s">
        <v>291</v>
      </c>
      <c r="D299" s="154"/>
      <c r="E299" s="154">
        <f>+'2023'!F480</f>
        <v>8269700</v>
      </c>
      <c r="F299" s="154"/>
      <c r="G299" s="154"/>
      <c r="H299" s="154"/>
      <c r="I299" s="154"/>
      <c r="J299" s="154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</row>
    <row r="300" spans="1:25" x14ac:dyDescent="0.25">
      <c r="A300" s="131"/>
      <c r="B300" s="132"/>
      <c r="C300" s="104" t="s">
        <v>292</v>
      </c>
      <c r="D300" s="154"/>
      <c r="E300" s="154">
        <f>+'2023'!F481</f>
        <v>86997826</v>
      </c>
      <c r="F300" s="154"/>
      <c r="G300" s="154"/>
      <c r="H300" s="154"/>
      <c r="I300" s="154"/>
      <c r="J300" s="154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</row>
    <row r="301" spans="1:25" x14ac:dyDescent="0.25">
      <c r="A301" s="131"/>
      <c r="B301" s="132"/>
      <c r="C301" s="104" t="s">
        <v>293</v>
      </c>
      <c r="D301" s="154"/>
      <c r="E301" s="154">
        <f>+'2023'!F484</f>
        <v>56799162</v>
      </c>
      <c r="F301" s="154"/>
      <c r="G301" s="154"/>
      <c r="H301" s="154"/>
      <c r="I301" s="154"/>
      <c r="J301" s="154"/>
      <c r="K301" s="65"/>
      <c r="L301" s="2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</row>
    <row r="302" spans="1:25" x14ac:dyDescent="0.25">
      <c r="A302" s="131"/>
      <c r="B302" s="131"/>
      <c r="C302" s="104"/>
      <c r="D302" s="154"/>
      <c r="E302" s="154"/>
      <c r="F302" s="154"/>
      <c r="G302" s="154"/>
      <c r="H302" s="154"/>
      <c r="I302" s="154"/>
      <c r="J302" s="154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</row>
    <row r="303" spans="1:25" x14ac:dyDescent="0.25">
      <c r="A303" s="131"/>
      <c r="B303" s="131">
        <v>5104</v>
      </c>
      <c r="C303" s="136" t="s">
        <v>294</v>
      </c>
      <c r="D303" s="154"/>
      <c r="E303" s="154"/>
      <c r="F303" s="154"/>
      <c r="G303" s="156">
        <f>+E304+E305</f>
        <v>64818400</v>
      </c>
      <c r="H303" s="154"/>
      <c r="I303" s="154"/>
      <c r="J303" s="154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</row>
    <row r="304" spans="1:25" x14ac:dyDescent="0.25">
      <c r="A304" s="131"/>
      <c r="B304" s="132"/>
      <c r="C304" s="104" t="s">
        <v>295</v>
      </c>
      <c r="D304" s="154"/>
      <c r="E304" s="154">
        <f>+'2023'!F487</f>
        <v>38886100</v>
      </c>
      <c r="F304" s="154"/>
      <c r="G304" s="154"/>
      <c r="H304" s="154"/>
      <c r="I304" s="154"/>
      <c r="J304" s="154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</row>
    <row r="305" spans="1:25" x14ac:dyDescent="0.25">
      <c r="A305" s="131"/>
      <c r="B305" s="132"/>
      <c r="C305" s="104" t="s">
        <v>296</v>
      </c>
      <c r="D305" s="154"/>
      <c r="E305" s="154">
        <f>+'2023'!F489</f>
        <v>25932300</v>
      </c>
      <c r="F305" s="154"/>
      <c r="G305" s="154"/>
      <c r="H305" s="154"/>
      <c r="I305" s="154"/>
      <c r="J305" s="154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</row>
    <row r="306" spans="1:25" x14ac:dyDescent="0.25">
      <c r="A306" s="131"/>
      <c r="B306" s="132"/>
      <c r="C306" s="104"/>
      <c r="D306" s="154"/>
      <c r="E306" s="154"/>
      <c r="F306" s="154"/>
      <c r="G306" s="154"/>
      <c r="H306" s="154"/>
      <c r="I306" s="154"/>
      <c r="J306" s="154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</row>
    <row r="307" spans="1:25" x14ac:dyDescent="0.25">
      <c r="A307" s="131"/>
      <c r="B307" s="131"/>
      <c r="C307" s="104"/>
      <c r="D307" s="154"/>
      <c r="E307" s="154"/>
      <c r="F307" s="154"/>
      <c r="G307" s="154"/>
      <c r="H307" s="154"/>
      <c r="I307" s="154"/>
      <c r="J307" s="154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</row>
    <row r="308" spans="1:25" x14ac:dyDescent="0.25">
      <c r="A308" s="131"/>
      <c r="B308" s="131">
        <v>5107</v>
      </c>
      <c r="C308" s="136" t="s">
        <v>131</v>
      </c>
      <c r="D308" s="154"/>
      <c r="E308" s="154"/>
      <c r="F308" s="154"/>
      <c r="G308" s="156">
        <f>SUM(E308:E315)</f>
        <v>599861086</v>
      </c>
      <c r="H308" s="154"/>
      <c r="I308" s="154"/>
      <c r="J308" s="154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</row>
    <row r="309" spans="1:25" x14ac:dyDescent="0.25">
      <c r="A309" s="131"/>
      <c r="B309" s="132"/>
      <c r="C309" s="104" t="s">
        <v>258</v>
      </c>
      <c r="D309" s="154"/>
      <c r="E309" s="154">
        <f>+'2023'!F491</f>
        <v>74507655</v>
      </c>
      <c r="F309" s="154"/>
      <c r="G309" s="154"/>
      <c r="H309" s="154"/>
      <c r="I309" s="101"/>
      <c r="J309" s="154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</row>
    <row r="310" spans="1:25" x14ac:dyDescent="0.25">
      <c r="A310" s="131"/>
      <c r="B310" s="132"/>
      <c r="C310" s="104" t="s">
        <v>297</v>
      </c>
      <c r="D310" s="101"/>
      <c r="E310" s="154">
        <f>+'2023'!F493</f>
        <v>107938370</v>
      </c>
      <c r="F310" s="154"/>
      <c r="G310" s="154"/>
      <c r="H310" s="154"/>
      <c r="I310" s="101"/>
      <c r="J310" s="154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</row>
    <row r="311" spans="1:25" x14ac:dyDescent="0.25">
      <c r="A311" s="131"/>
      <c r="B311" s="132"/>
      <c r="C311" s="104" t="s">
        <v>298</v>
      </c>
      <c r="D311" s="101"/>
      <c r="E311" s="154">
        <f>+'2023'!F495</f>
        <v>50925507</v>
      </c>
      <c r="F311" s="154"/>
      <c r="G311" s="154"/>
      <c r="H311" s="154"/>
      <c r="I311" s="101"/>
      <c r="J311" s="101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</row>
    <row r="312" spans="1:25" x14ac:dyDescent="0.25">
      <c r="A312" s="131"/>
      <c r="B312" s="132"/>
      <c r="C312" s="104" t="s">
        <v>299</v>
      </c>
      <c r="D312" s="101"/>
      <c r="E312" s="154">
        <f>+'2023'!F497</f>
        <v>116135400</v>
      </c>
      <c r="F312" s="154"/>
      <c r="G312" s="154"/>
      <c r="H312" s="154"/>
      <c r="I312" s="101"/>
      <c r="J312" s="101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</row>
    <row r="313" spans="1:25" x14ac:dyDescent="0.25">
      <c r="A313" s="131"/>
      <c r="B313" s="132"/>
      <c r="C313" s="104" t="s">
        <v>300</v>
      </c>
      <c r="D313" s="101"/>
      <c r="E313" s="154">
        <f>+'2023'!F499</f>
        <v>103454944</v>
      </c>
      <c r="F313" s="154"/>
      <c r="G313" s="154"/>
      <c r="H313" s="154"/>
      <c r="I313" s="154"/>
      <c r="J313" s="101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</row>
    <row r="314" spans="1:25" x14ac:dyDescent="0.25">
      <c r="A314" s="131"/>
      <c r="B314" s="132"/>
      <c r="C314" s="104" t="s">
        <v>301</v>
      </c>
      <c r="D314" s="101"/>
      <c r="E314" s="154">
        <f>+'2023'!F502</f>
        <v>6653865</v>
      </c>
      <c r="F314" s="154"/>
      <c r="G314" s="154"/>
      <c r="H314" s="154"/>
      <c r="I314" s="154"/>
      <c r="J314" s="101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</row>
    <row r="315" spans="1:25" x14ac:dyDescent="0.25">
      <c r="A315" s="98"/>
      <c r="B315" s="132"/>
      <c r="C315" s="104" t="s">
        <v>302</v>
      </c>
      <c r="D315" s="101"/>
      <c r="E315" s="154">
        <f>+'2023'!F503</f>
        <v>140245345</v>
      </c>
      <c r="F315" s="154"/>
      <c r="G315" s="154"/>
      <c r="H315" s="154"/>
      <c r="I315" s="154"/>
      <c r="J315" s="154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</row>
    <row r="316" spans="1:25" x14ac:dyDescent="0.25">
      <c r="A316" s="98"/>
      <c r="B316" s="132"/>
      <c r="C316" s="104" t="s">
        <v>303</v>
      </c>
      <c r="D316" s="101"/>
      <c r="E316" s="154">
        <v>45737948</v>
      </c>
      <c r="F316" s="154"/>
      <c r="G316" s="154"/>
      <c r="H316" s="154"/>
      <c r="I316" s="154"/>
      <c r="J316" s="154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</row>
    <row r="317" spans="1:25" x14ac:dyDescent="0.25">
      <c r="A317" s="98"/>
      <c r="B317" s="132"/>
      <c r="C317" s="104" t="s">
        <v>304</v>
      </c>
      <c r="D317" s="101"/>
      <c r="E317" s="154">
        <v>53251800</v>
      </c>
      <c r="F317" s="154"/>
      <c r="G317" s="154"/>
      <c r="H317" s="154"/>
      <c r="I317" s="154"/>
      <c r="J317" s="154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</row>
    <row r="318" spans="1:25" x14ac:dyDescent="0.25">
      <c r="A318" s="98"/>
      <c r="B318" s="132"/>
      <c r="C318" s="104" t="s">
        <v>305</v>
      </c>
      <c r="D318" s="101"/>
      <c r="E318" s="154">
        <v>11259643</v>
      </c>
      <c r="F318" s="154"/>
      <c r="G318" s="154"/>
      <c r="H318" s="154"/>
      <c r="I318" s="154"/>
      <c r="J318" s="154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</row>
    <row r="319" spans="1:25" x14ac:dyDescent="0.25">
      <c r="A319" s="98"/>
      <c r="B319" s="131"/>
      <c r="C319" s="104"/>
      <c r="D319" s="101"/>
      <c r="E319" s="154"/>
      <c r="F319" s="154"/>
      <c r="G319" s="154"/>
      <c r="H319" s="154"/>
      <c r="I319" s="154"/>
      <c r="J319" s="154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</row>
    <row r="320" spans="1:25" x14ac:dyDescent="0.25">
      <c r="A320" s="98"/>
      <c r="B320" s="131">
        <v>5108</v>
      </c>
      <c r="C320" s="136" t="s">
        <v>1214</v>
      </c>
      <c r="D320" s="154"/>
      <c r="E320" s="154"/>
      <c r="F320" s="154"/>
      <c r="G320" s="156">
        <f>+E321</f>
        <v>12513722</v>
      </c>
      <c r="H320" s="154"/>
      <c r="I320" s="154"/>
      <c r="J320" s="154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</row>
    <row r="321" spans="1:25" x14ac:dyDescent="0.25">
      <c r="A321" s="98"/>
      <c r="B321" s="132"/>
      <c r="C321" s="104" t="s">
        <v>1215</v>
      </c>
      <c r="D321" s="154"/>
      <c r="E321" s="154">
        <f>+'2023'!F507</f>
        <v>12513722</v>
      </c>
      <c r="F321" s="154"/>
      <c r="G321" s="154"/>
      <c r="H321" s="154"/>
      <c r="I321" s="154"/>
      <c r="J321" s="154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</row>
    <row r="322" spans="1:25" x14ac:dyDescent="0.25">
      <c r="A322" s="98"/>
      <c r="B322" s="132"/>
      <c r="C322" s="104"/>
      <c r="D322" s="101"/>
      <c r="E322" s="154"/>
      <c r="F322" s="154"/>
      <c r="G322" s="154"/>
      <c r="H322" s="154"/>
      <c r="I322" s="154"/>
      <c r="J322" s="154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</row>
    <row r="323" spans="1:25" x14ac:dyDescent="0.25">
      <c r="A323" s="98"/>
      <c r="B323" s="132"/>
      <c r="C323" s="104"/>
      <c r="D323" s="101"/>
      <c r="E323" s="154"/>
      <c r="F323" s="154"/>
      <c r="G323" s="154"/>
      <c r="H323" s="154"/>
      <c r="I323" s="154"/>
      <c r="J323" s="154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</row>
    <row r="324" spans="1:25" x14ac:dyDescent="0.25">
      <c r="A324" s="98"/>
      <c r="B324" s="131">
        <v>5111</v>
      </c>
      <c r="C324" s="136" t="s">
        <v>132</v>
      </c>
      <c r="D324" s="154"/>
      <c r="E324" s="154"/>
      <c r="F324" s="154"/>
      <c r="G324" s="156">
        <f>SUM(E325:E336)</f>
        <v>505987815.69</v>
      </c>
      <c r="H324" s="154"/>
      <c r="I324" s="154"/>
      <c r="J324" s="154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</row>
    <row r="325" spans="1:25" x14ac:dyDescent="0.25">
      <c r="A325" s="98"/>
      <c r="B325" s="131"/>
      <c r="C325" s="104" t="s">
        <v>1216</v>
      </c>
      <c r="D325" s="154"/>
      <c r="E325" s="154">
        <f>+'2023'!F513</f>
        <v>3668308.86</v>
      </c>
      <c r="F325" s="154"/>
      <c r="G325" s="155"/>
      <c r="H325" s="154"/>
      <c r="I325" s="154"/>
      <c r="J325" s="154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</row>
    <row r="326" spans="1:25" x14ac:dyDescent="0.25">
      <c r="A326" s="98"/>
      <c r="B326" s="131"/>
      <c r="C326" s="104" t="s">
        <v>1217</v>
      </c>
      <c r="D326" s="154"/>
      <c r="E326" s="154">
        <f>+'2023'!F515</f>
        <v>9182161.5899999999</v>
      </c>
      <c r="F326" s="154"/>
      <c r="G326" s="155"/>
      <c r="H326" s="154"/>
      <c r="I326" s="154"/>
      <c r="J326" s="154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</row>
    <row r="327" spans="1:25" x14ac:dyDescent="0.25">
      <c r="A327" s="98"/>
      <c r="B327" s="132"/>
      <c r="C327" s="104" t="s">
        <v>306</v>
      </c>
      <c r="D327" s="154"/>
      <c r="E327" s="154">
        <f>+'2023'!F517</f>
        <v>31249721.59</v>
      </c>
      <c r="F327" s="154"/>
      <c r="G327" s="154"/>
      <c r="H327" s="154"/>
      <c r="I327" s="154"/>
      <c r="J327" s="154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</row>
    <row r="328" spans="1:25" x14ac:dyDescent="0.25">
      <c r="A328" s="98"/>
      <c r="B328" s="132"/>
      <c r="C328" s="104" t="s">
        <v>1154</v>
      </c>
      <c r="D328" s="154"/>
      <c r="E328" s="154">
        <f>+'2023'!F519</f>
        <v>292007.37</v>
      </c>
      <c r="F328" s="154"/>
      <c r="G328" s="154"/>
      <c r="H328" s="154"/>
      <c r="I328" s="154"/>
      <c r="J328" s="154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</row>
    <row r="329" spans="1:25" x14ac:dyDescent="0.25">
      <c r="A329" s="154"/>
      <c r="B329" s="154"/>
      <c r="C329" s="101" t="s">
        <v>1157</v>
      </c>
      <c r="D329" s="154"/>
      <c r="E329" s="154">
        <f>+'2023'!F521</f>
        <v>2704300</v>
      </c>
      <c r="F329" s="154"/>
      <c r="G329" s="154"/>
      <c r="H329" s="154"/>
      <c r="I329" s="154"/>
      <c r="J329" s="154"/>
      <c r="K329" s="65"/>
      <c r="L329" s="2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</row>
    <row r="330" spans="1:25" x14ac:dyDescent="0.25">
      <c r="A330" s="154"/>
      <c r="B330" s="154"/>
      <c r="C330" s="101" t="s">
        <v>999</v>
      </c>
      <c r="D330" s="154"/>
      <c r="E330" s="154">
        <f>+'2023'!F523</f>
        <v>54625213</v>
      </c>
      <c r="F330" s="154"/>
      <c r="G330" s="154"/>
      <c r="H330" s="154"/>
      <c r="I330" s="154"/>
      <c r="J330" s="154"/>
      <c r="K330" s="65"/>
      <c r="L330" s="2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</row>
    <row r="331" spans="1:25" ht="15" x14ac:dyDescent="0.2">
      <c r="A331" s="154"/>
      <c r="B331" s="154"/>
      <c r="C331" s="101" t="s">
        <v>1002</v>
      </c>
      <c r="D331" s="154"/>
      <c r="E331" s="154">
        <f>+'2023'!F526</f>
        <v>800549</v>
      </c>
      <c r="F331" s="154"/>
      <c r="G331" s="154"/>
      <c r="H331" s="154"/>
      <c r="I331" s="154"/>
      <c r="J331" s="154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</row>
    <row r="332" spans="1:25" ht="15" x14ac:dyDescent="0.2">
      <c r="A332" s="154"/>
      <c r="B332" s="154"/>
      <c r="C332" s="101" t="s">
        <v>1131</v>
      </c>
      <c r="D332" s="154"/>
      <c r="E332" s="154">
        <f>+'2023'!F527</f>
        <v>52043310</v>
      </c>
      <c r="F332" s="154"/>
      <c r="G332" s="154"/>
      <c r="H332" s="154"/>
      <c r="I332" s="154"/>
      <c r="J332" s="154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</row>
    <row r="333" spans="1:25" ht="15" x14ac:dyDescent="0.2">
      <c r="A333" s="154"/>
      <c r="B333" s="154"/>
      <c r="C333" s="101" t="s">
        <v>1160</v>
      </c>
      <c r="D333" s="154"/>
      <c r="E333" s="154">
        <f>+'2023'!F529</f>
        <v>49215.08</v>
      </c>
      <c r="F333" s="154"/>
      <c r="G333" s="154"/>
      <c r="H333" s="154"/>
      <c r="I333" s="154"/>
      <c r="J333" s="154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</row>
    <row r="334" spans="1:25" s="91" customFormat="1" ht="23.25" x14ac:dyDescent="0.35">
      <c r="A334" s="98"/>
      <c r="B334" s="132"/>
      <c r="C334" s="101" t="s">
        <v>246</v>
      </c>
      <c r="D334" s="101"/>
      <c r="E334" s="154">
        <f>+'2023'!F531</f>
        <v>239421198.99000001</v>
      </c>
      <c r="F334" s="154"/>
      <c r="G334" s="154"/>
      <c r="H334" s="154"/>
      <c r="I334" s="154"/>
      <c r="J334" s="154"/>
      <c r="K334" s="94"/>
      <c r="M334" s="93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</row>
    <row r="335" spans="1:25" x14ac:dyDescent="0.25">
      <c r="A335" s="98"/>
      <c r="B335" s="132"/>
      <c r="C335" s="104" t="s">
        <v>247</v>
      </c>
      <c r="D335" s="101"/>
      <c r="E335" s="154">
        <f>+'2023'!F533</f>
        <v>111620330.20999999</v>
      </c>
      <c r="F335" s="154"/>
      <c r="G335" s="154"/>
      <c r="H335" s="154"/>
      <c r="I335" s="154"/>
      <c r="J335" s="154"/>
    </row>
    <row r="336" spans="1:25" x14ac:dyDescent="0.25">
      <c r="A336" s="98"/>
      <c r="B336" s="132"/>
      <c r="C336" s="104" t="s">
        <v>1218</v>
      </c>
      <c r="D336" s="101"/>
      <c r="E336" s="154">
        <f>+'2023'!F536</f>
        <v>331500</v>
      </c>
      <c r="F336" s="154"/>
      <c r="G336" s="154"/>
      <c r="H336" s="154"/>
      <c r="I336" s="154"/>
      <c r="J336" s="154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</row>
    <row r="337" spans="1:25" x14ac:dyDescent="0.25">
      <c r="A337" s="98"/>
      <c r="B337" s="132"/>
      <c r="C337" s="104"/>
      <c r="D337" s="101"/>
      <c r="E337" s="154"/>
      <c r="F337" s="154"/>
      <c r="G337" s="154"/>
      <c r="H337" s="154"/>
      <c r="I337" s="154"/>
      <c r="J337" s="154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</row>
    <row r="338" spans="1:25" x14ac:dyDescent="0.25">
      <c r="A338" s="98"/>
      <c r="B338" s="131">
        <v>5120</v>
      </c>
      <c r="C338" s="136" t="s">
        <v>1219</v>
      </c>
      <c r="D338" s="154"/>
      <c r="E338" s="154"/>
      <c r="F338" s="154"/>
      <c r="G338" s="156">
        <f>+E339</f>
        <v>27238867</v>
      </c>
      <c r="H338" s="154"/>
      <c r="I338" s="154"/>
      <c r="J338" s="154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</row>
    <row r="339" spans="1:25" x14ac:dyDescent="0.25">
      <c r="A339" s="98"/>
      <c r="B339" s="132"/>
      <c r="C339" s="104" t="s">
        <v>1201</v>
      </c>
      <c r="D339" s="154"/>
      <c r="E339" s="154">
        <f>+'2023'!F537</f>
        <v>27238867</v>
      </c>
      <c r="F339" s="154"/>
      <c r="G339" s="154"/>
      <c r="H339" s="154"/>
      <c r="I339" s="154"/>
      <c r="J339" s="154"/>
    </row>
    <row r="340" spans="1:25" x14ac:dyDescent="0.25">
      <c r="A340" s="98"/>
      <c r="B340" s="132"/>
      <c r="C340" s="104"/>
      <c r="D340" s="101"/>
      <c r="E340" s="154"/>
      <c r="F340" s="154"/>
      <c r="G340" s="154"/>
      <c r="H340" s="154"/>
      <c r="I340" s="154"/>
      <c r="J340" s="154"/>
    </row>
    <row r="341" spans="1:25" x14ac:dyDescent="0.25">
      <c r="A341" s="98"/>
      <c r="B341" s="132"/>
      <c r="C341" s="104"/>
      <c r="D341" s="101"/>
      <c r="E341" s="154"/>
      <c r="F341" s="154"/>
      <c r="G341" s="154"/>
      <c r="H341" s="154"/>
      <c r="I341" s="154"/>
      <c r="J341" s="154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</row>
    <row r="342" spans="1:25" x14ac:dyDescent="0.25">
      <c r="A342" s="131"/>
      <c r="B342" s="131">
        <v>53</v>
      </c>
      <c r="C342" s="136" t="s">
        <v>307</v>
      </c>
      <c r="D342" s="137"/>
      <c r="E342" s="137"/>
      <c r="F342" s="137"/>
      <c r="G342" s="137"/>
      <c r="H342" s="137"/>
      <c r="I342" s="156">
        <f>+G344+G352</f>
        <v>151582292.47999999</v>
      </c>
      <c r="J342" s="137"/>
    </row>
    <row r="343" spans="1:25" x14ac:dyDescent="0.25">
      <c r="A343" s="98"/>
      <c r="B343" s="131"/>
      <c r="C343" s="136"/>
      <c r="D343" s="101"/>
      <c r="E343" s="155"/>
      <c r="F343" s="154"/>
      <c r="G343" s="154"/>
      <c r="H343" s="154"/>
      <c r="I343" s="154"/>
      <c r="J343" s="154"/>
    </row>
    <row r="344" spans="1:25" x14ac:dyDescent="0.25">
      <c r="A344" s="98"/>
      <c r="B344" s="131">
        <v>5360</v>
      </c>
      <c r="C344" s="136" t="s">
        <v>308</v>
      </c>
      <c r="D344" s="137"/>
      <c r="E344" s="154"/>
      <c r="F344" s="155"/>
      <c r="G344" s="156">
        <f>SUM(E345:E350)</f>
        <v>106840392.47999999</v>
      </c>
      <c r="H344" s="154"/>
      <c r="I344" s="154"/>
      <c r="J344" s="154"/>
    </row>
    <row r="345" spans="1:25" x14ac:dyDescent="0.25">
      <c r="A345" s="98"/>
      <c r="B345" s="132"/>
      <c r="C345" s="104" t="s">
        <v>63</v>
      </c>
      <c r="D345" s="137"/>
      <c r="E345" s="154">
        <v>9608345</v>
      </c>
      <c r="F345" s="154"/>
      <c r="G345" s="155"/>
      <c r="H345" s="154"/>
      <c r="I345" s="154"/>
      <c r="J345" s="154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</row>
    <row r="346" spans="1:25" x14ac:dyDescent="0.25">
      <c r="A346" s="131"/>
      <c r="B346" s="132"/>
      <c r="C346" s="104" t="s">
        <v>64</v>
      </c>
      <c r="D346" s="154"/>
      <c r="E346" s="154">
        <v>1056325</v>
      </c>
      <c r="F346" s="101"/>
      <c r="G346" s="154"/>
      <c r="H346" s="155"/>
      <c r="I346" s="154"/>
      <c r="J346" s="155"/>
    </row>
    <row r="347" spans="1:25" x14ac:dyDescent="0.25">
      <c r="A347" s="131"/>
      <c r="B347" s="132"/>
      <c r="C347" s="104" t="s">
        <v>65</v>
      </c>
      <c r="D347" s="154"/>
      <c r="E347" s="154">
        <v>42485715</v>
      </c>
      <c r="F347" s="101"/>
      <c r="G347" s="154"/>
      <c r="H347" s="154"/>
      <c r="I347" s="154"/>
      <c r="J347" s="154"/>
    </row>
    <row r="348" spans="1:25" x14ac:dyDescent="0.25">
      <c r="A348" s="131"/>
      <c r="B348" s="132"/>
      <c r="C348" s="104" t="s">
        <v>226</v>
      </c>
      <c r="D348" s="154"/>
      <c r="E348" s="154">
        <v>12369262.439999999</v>
      </c>
      <c r="F348" s="101"/>
      <c r="G348" s="154"/>
      <c r="H348" s="154"/>
      <c r="I348" s="154"/>
      <c r="J348" s="154"/>
    </row>
    <row r="349" spans="1:25" x14ac:dyDescent="0.25">
      <c r="A349" s="131"/>
      <c r="B349" s="132"/>
      <c r="C349" s="104" t="s">
        <v>194</v>
      </c>
      <c r="D349" s="154"/>
      <c r="E349" s="154">
        <v>41112410.039999999</v>
      </c>
      <c r="F349" s="101"/>
      <c r="G349" s="154"/>
      <c r="H349" s="154"/>
      <c r="I349" s="154"/>
      <c r="J349" s="154"/>
    </row>
    <row r="350" spans="1:25" x14ac:dyDescent="0.25">
      <c r="A350" s="131"/>
      <c r="B350" s="132"/>
      <c r="C350" s="104" t="s">
        <v>71</v>
      </c>
      <c r="D350" s="154"/>
      <c r="E350" s="163">
        <v>208335</v>
      </c>
      <c r="F350" s="101"/>
      <c r="G350" s="154"/>
      <c r="H350" s="154"/>
      <c r="I350" s="154"/>
      <c r="J350" s="154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</row>
    <row r="351" spans="1:25" x14ac:dyDescent="0.25">
      <c r="A351" s="131"/>
      <c r="B351" s="132"/>
      <c r="C351" s="104"/>
      <c r="D351" s="154"/>
      <c r="E351" s="154"/>
      <c r="F351" s="101"/>
      <c r="G351" s="154"/>
      <c r="H351" s="154"/>
      <c r="I351" s="154"/>
      <c r="J351" s="154"/>
    </row>
    <row r="352" spans="1:25" x14ac:dyDescent="0.25">
      <c r="A352" s="131"/>
      <c r="B352" s="131">
        <v>5366</v>
      </c>
      <c r="C352" s="136" t="s">
        <v>135</v>
      </c>
      <c r="D352" s="154"/>
      <c r="E352" s="154"/>
      <c r="F352" s="155"/>
      <c r="G352" s="156">
        <f>SUM(E353:E354)</f>
        <v>44741900</v>
      </c>
      <c r="H352" s="154"/>
      <c r="I352" s="155"/>
      <c r="J352" s="154"/>
    </row>
    <row r="353" spans="1:25" x14ac:dyDescent="0.25">
      <c r="A353" s="131"/>
      <c r="B353" s="131"/>
      <c r="C353" s="104" t="s">
        <v>1220</v>
      </c>
      <c r="D353" s="154"/>
      <c r="E353" s="154">
        <v>986668</v>
      </c>
      <c r="F353" s="155"/>
      <c r="G353" s="155"/>
      <c r="H353" s="154"/>
      <c r="I353" s="154"/>
      <c r="J353" s="154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</row>
    <row r="354" spans="1:25" x14ac:dyDescent="0.25">
      <c r="A354" s="131"/>
      <c r="B354" s="132"/>
      <c r="C354" s="104" t="s">
        <v>234</v>
      </c>
      <c r="D354" s="154"/>
      <c r="E354" s="163">
        <v>43755232</v>
      </c>
      <c r="F354" s="101"/>
      <c r="G354" s="155"/>
      <c r="H354" s="154"/>
      <c r="I354" s="154"/>
      <c r="J354" s="154"/>
    </row>
    <row r="355" spans="1:25" x14ac:dyDescent="0.25">
      <c r="A355" s="131"/>
      <c r="B355" s="132"/>
      <c r="C355" s="104"/>
      <c r="D355" s="154"/>
      <c r="E355" s="154"/>
      <c r="F355" s="101"/>
      <c r="G355" s="154"/>
      <c r="H355" s="155"/>
      <c r="I355" s="154"/>
      <c r="J355" s="155"/>
    </row>
    <row r="356" spans="1:25" x14ac:dyDescent="0.25">
      <c r="A356" s="131"/>
      <c r="B356" s="131">
        <v>57</v>
      </c>
      <c r="C356" s="136" t="s">
        <v>915</v>
      </c>
      <c r="D356" s="137"/>
      <c r="E356" s="137"/>
      <c r="F356" s="137"/>
      <c r="G356" s="137"/>
      <c r="H356" s="137"/>
      <c r="I356" s="156">
        <f>+G358+G364</f>
        <v>3313558</v>
      </c>
      <c r="J356" s="137"/>
    </row>
    <row r="357" spans="1:25" x14ac:dyDescent="0.25">
      <c r="A357" s="98"/>
      <c r="B357" s="131"/>
      <c r="C357" s="136"/>
      <c r="D357" s="101"/>
      <c r="E357" s="155"/>
      <c r="F357" s="154"/>
      <c r="G357" s="154"/>
      <c r="H357" s="154"/>
      <c r="I357" s="154"/>
      <c r="J357" s="154"/>
    </row>
    <row r="358" spans="1:25" x14ac:dyDescent="0.25">
      <c r="A358" s="98"/>
      <c r="B358" s="131">
        <v>5720</v>
      </c>
      <c r="C358" s="136" t="s">
        <v>1166</v>
      </c>
      <c r="D358" s="137"/>
      <c r="E358" s="154"/>
      <c r="F358" s="155"/>
      <c r="G358" s="156">
        <f>SUM(E359:E362)</f>
        <v>3313558</v>
      </c>
      <c r="H358" s="154"/>
      <c r="I358" s="154"/>
      <c r="J358" s="154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</row>
    <row r="359" spans="1:25" x14ac:dyDescent="0.25">
      <c r="A359" s="98"/>
      <c r="B359" s="132"/>
      <c r="C359" s="104" t="s">
        <v>1168</v>
      </c>
      <c r="D359" s="137"/>
      <c r="E359" s="154">
        <f>+'2023'!F570</f>
        <v>3313558</v>
      </c>
      <c r="F359" s="154"/>
      <c r="G359" s="155"/>
      <c r="H359" s="154"/>
      <c r="I359" s="154"/>
      <c r="J359" s="154"/>
    </row>
    <row r="360" spans="1:25" x14ac:dyDescent="0.25">
      <c r="A360" s="98"/>
      <c r="B360" s="132"/>
      <c r="C360" s="104"/>
      <c r="D360" s="137"/>
      <c r="E360" s="154"/>
      <c r="F360" s="154"/>
      <c r="G360" s="155"/>
      <c r="H360" s="154"/>
      <c r="I360" s="154"/>
      <c r="J360" s="154"/>
    </row>
    <row r="361" spans="1:25" ht="24" thickBot="1" x14ac:dyDescent="0.4">
      <c r="A361" s="98"/>
      <c r="B361" s="99"/>
      <c r="C361" s="158" t="s">
        <v>309</v>
      </c>
      <c r="D361" s="101"/>
      <c r="E361" s="101"/>
      <c r="F361" s="101"/>
      <c r="G361" s="101"/>
      <c r="H361" s="101"/>
      <c r="I361" s="159">
        <f>I284+I342+I356</f>
        <v>2831462013.1700001</v>
      </c>
      <c r="J361" s="101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</row>
    <row r="362" spans="1:25" ht="16.5" thickTop="1" x14ac:dyDescent="0.25">
      <c r="A362" s="131"/>
      <c r="B362" s="131"/>
      <c r="C362" s="104"/>
      <c r="D362" s="154"/>
      <c r="E362" s="154"/>
      <c r="F362" s="162"/>
      <c r="G362" s="162"/>
      <c r="H362" s="154"/>
      <c r="I362" s="154"/>
      <c r="J362" s="154"/>
    </row>
    <row r="363" spans="1:25" ht="23.25" x14ac:dyDescent="0.35">
      <c r="A363" s="99">
        <v>6</v>
      </c>
      <c r="B363" s="99"/>
      <c r="C363" s="133" t="s">
        <v>98</v>
      </c>
      <c r="D363" s="134"/>
      <c r="E363" s="134"/>
      <c r="F363" s="134"/>
      <c r="G363" s="134"/>
      <c r="H363" s="134"/>
      <c r="I363" s="150"/>
      <c r="J363" s="134"/>
    </row>
    <row r="364" spans="1:25" x14ac:dyDescent="0.25">
      <c r="A364" s="161"/>
      <c r="B364" s="131"/>
      <c r="C364" s="104"/>
      <c r="D364" s="154"/>
      <c r="E364" s="154"/>
      <c r="F364" s="155"/>
      <c r="G364" s="155"/>
      <c r="H364" s="162"/>
      <c r="I364" s="155"/>
      <c r="J364" s="162"/>
    </row>
    <row r="365" spans="1:25" x14ac:dyDescent="0.25">
      <c r="A365" s="131"/>
      <c r="B365" s="131">
        <v>62</v>
      </c>
      <c r="C365" s="136" t="s">
        <v>310</v>
      </c>
      <c r="D365" s="137"/>
      <c r="E365" s="137"/>
      <c r="F365" s="137"/>
      <c r="G365" s="137"/>
      <c r="H365" s="137"/>
      <c r="I365" s="156">
        <f>+G367+G370</f>
        <v>58144655.239999995</v>
      </c>
      <c r="J365" s="137"/>
    </row>
    <row r="366" spans="1:25" x14ac:dyDescent="0.25">
      <c r="A366" s="131"/>
      <c r="B366" s="131"/>
      <c r="C366" s="136"/>
      <c r="D366" s="154"/>
      <c r="E366" s="155"/>
      <c r="F366" s="154"/>
      <c r="G366" s="154"/>
      <c r="H366" s="155"/>
      <c r="I366" s="155"/>
      <c r="J366" s="155"/>
    </row>
    <row r="367" spans="1:25" s="91" customFormat="1" ht="23.25" x14ac:dyDescent="0.35">
      <c r="A367" s="98"/>
      <c r="B367" s="131">
        <v>6205</v>
      </c>
      <c r="C367" s="136" t="s">
        <v>46</v>
      </c>
      <c r="D367" s="137"/>
      <c r="E367" s="154"/>
      <c r="F367" s="155"/>
      <c r="G367" s="156">
        <f>+E368</f>
        <v>4903876.58</v>
      </c>
      <c r="H367" s="154"/>
      <c r="I367" s="155"/>
      <c r="J367" s="154"/>
      <c r="K367" s="94"/>
      <c r="M367" s="93"/>
      <c r="N367" s="93"/>
      <c r="O367" s="93"/>
      <c r="P367" s="93"/>
      <c r="Q367" s="93"/>
      <c r="R367" s="93"/>
      <c r="S367" s="93"/>
      <c r="T367" s="93"/>
      <c r="U367" s="93"/>
      <c r="V367" s="93"/>
      <c r="W367" s="93"/>
      <c r="X367" s="93"/>
      <c r="Y367" s="93"/>
    </row>
    <row r="368" spans="1:25" x14ac:dyDescent="0.25">
      <c r="A368" s="98"/>
      <c r="B368" s="131"/>
      <c r="C368" s="104" t="s">
        <v>275</v>
      </c>
      <c r="D368" s="137"/>
      <c r="E368" s="160">
        <f>+'2023'!F575</f>
        <v>4903876.58</v>
      </c>
      <c r="F368" s="155"/>
      <c r="G368" s="154"/>
      <c r="H368" s="154"/>
      <c r="I368" s="155"/>
      <c r="J368" s="154"/>
    </row>
    <row r="369" spans="1:25" x14ac:dyDescent="0.25">
      <c r="A369" s="131"/>
      <c r="B369" s="131"/>
      <c r="C369" s="104"/>
      <c r="D369" s="154"/>
      <c r="E369" s="154"/>
      <c r="F369" s="155"/>
      <c r="G369" s="154"/>
      <c r="H369" s="155"/>
      <c r="I369" s="155"/>
      <c r="J369" s="155"/>
    </row>
    <row r="370" spans="1:25" x14ac:dyDescent="0.25">
      <c r="A370" s="131"/>
      <c r="B370" s="131">
        <v>6210</v>
      </c>
      <c r="C370" s="136" t="s">
        <v>114</v>
      </c>
      <c r="D370" s="155"/>
      <c r="E370" s="154"/>
      <c r="F370" s="155"/>
      <c r="G370" s="156">
        <f>+E371</f>
        <v>53240778.659999996</v>
      </c>
      <c r="H370" s="155"/>
      <c r="I370" s="155"/>
      <c r="J370" s="155"/>
    </row>
    <row r="371" spans="1:25" x14ac:dyDescent="0.25">
      <c r="A371" s="131"/>
      <c r="B371" s="161"/>
      <c r="C371" s="104" t="s">
        <v>185</v>
      </c>
      <c r="D371" s="155"/>
      <c r="E371" s="163">
        <f>+'2023'!F578</f>
        <v>53240778.659999996</v>
      </c>
      <c r="F371" s="154"/>
      <c r="G371" s="154"/>
      <c r="H371" s="155"/>
      <c r="I371" s="154"/>
      <c r="J371" s="155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</row>
    <row r="372" spans="1:25" x14ac:dyDescent="0.25">
      <c r="A372" s="131"/>
      <c r="B372" s="161"/>
      <c r="C372" s="104"/>
      <c r="D372" s="154"/>
      <c r="E372" s="154"/>
      <c r="F372" s="154"/>
      <c r="G372" s="154"/>
      <c r="H372" s="155"/>
      <c r="I372" s="154"/>
      <c r="J372" s="155"/>
    </row>
    <row r="373" spans="1:25" ht="24" thickBot="1" x14ac:dyDescent="0.4">
      <c r="A373" s="98"/>
      <c r="B373" s="99"/>
      <c r="C373" s="158" t="s">
        <v>311</v>
      </c>
      <c r="D373" s="101"/>
      <c r="E373" s="101"/>
      <c r="F373" s="101"/>
      <c r="G373" s="101"/>
      <c r="H373" s="101"/>
      <c r="I373" s="159">
        <f>+I365</f>
        <v>58144655.239999995</v>
      </c>
      <c r="J373" s="101"/>
    </row>
    <row r="374" spans="1:25" ht="16.5" thickTop="1" x14ac:dyDescent="0.25">
      <c r="A374" s="131"/>
      <c r="B374" s="131"/>
      <c r="C374" s="161"/>
      <c r="D374" s="154"/>
      <c r="E374" s="162"/>
      <c r="F374" s="162"/>
      <c r="G374" s="162"/>
      <c r="H374" s="154"/>
      <c r="I374" s="162"/>
      <c r="J374" s="154"/>
    </row>
    <row r="375" spans="1:25" x14ac:dyDescent="0.25">
      <c r="A375" s="131"/>
      <c r="B375" s="131"/>
      <c r="C375" s="161"/>
      <c r="D375" s="154"/>
      <c r="E375" s="162"/>
      <c r="F375" s="162"/>
      <c r="G375" s="162"/>
      <c r="H375" s="154"/>
      <c r="I375" s="162"/>
      <c r="J375" s="154"/>
    </row>
    <row r="376" spans="1:25" x14ac:dyDescent="0.25">
      <c r="A376" s="131"/>
      <c r="B376" s="131"/>
      <c r="C376" s="161"/>
      <c r="D376" s="154"/>
      <c r="E376" s="162"/>
      <c r="F376" s="162"/>
      <c r="G376" s="162"/>
      <c r="H376" s="154"/>
      <c r="I376" s="162"/>
      <c r="J376" s="154"/>
    </row>
    <row r="377" spans="1:25" ht="23.25" x14ac:dyDescent="0.35">
      <c r="A377" s="99">
        <v>8</v>
      </c>
      <c r="B377" s="99"/>
      <c r="C377" s="197" t="s">
        <v>312</v>
      </c>
      <c r="D377" s="197"/>
      <c r="E377" s="134"/>
      <c r="F377" s="134"/>
      <c r="G377" s="134"/>
      <c r="H377" s="134"/>
      <c r="I377" s="134"/>
      <c r="J377" s="134"/>
    </row>
    <row r="378" spans="1:25" ht="23.25" x14ac:dyDescent="0.35">
      <c r="A378" s="161"/>
      <c r="B378" s="99"/>
      <c r="C378" s="104"/>
      <c r="D378" s="162"/>
      <c r="E378" s="154"/>
      <c r="F378" s="155"/>
      <c r="G378" s="155"/>
      <c r="H378" s="162"/>
      <c r="I378" s="154"/>
      <c r="J378" s="162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</row>
    <row r="379" spans="1:25" x14ac:dyDescent="0.25">
      <c r="A379" s="131"/>
      <c r="B379" s="131">
        <v>81</v>
      </c>
      <c r="C379" s="136" t="s">
        <v>313</v>
      </c>
      <c r="D379" s="137"/>
      <c r="E379" s="137"/>
      <c r="F379" s="137"/>
      <c r="G379" s="137"/>
      <c r="H379" s="137"/>
      <c r="I379" s="156">
        <f>+G381</f>
        <v>53262940</v>
      </c>
      <c r="J379" s="137"/>
    </row>
    <row r="380" spans="1:25" x14ac:dyDescent="0.25">
      <c r="A380" s="131"/>
      <c r="B380" s="131"/>
      <c r="C380" s="136"/>
      <c r="D380" s="154"/>
      <c r="E380" s="155"/>
      <c r="F380" s="154"/>
      <c r="G380" s="154"/>
      <c r="H380" s="155"/>
      <c r="I380" s="155"/>
      <c r="J380" s="155"/>
    </row>
    <row r="381" spans="1:25" x14ac:dyDescent="0.25">
      <c r="A381" s="131"/>
      <c r="B381" s="131">
        <v>8120</v>
      </c>
      <c r="C381" s="136" t="s">
        <v>314</v>
      </c>
      <c r="D381" s="155"/>
      <c r="E381" s="154"/>
      <c r="F381" s="155"/>
      <c r="G381" s="156">
        <f>+E382</f>
        <v>53262940</v>
      </c>
      <c r="H381" s="154"/>
      <c r="I381" s="155"/>
      <c r="J381" s="154"/>
    </row>
    <row r="382" spans="1:25" x14ac:dyDescent="0.25">
      <c r="A382" s="131"/>
      <c r="B382" s="132"/>
      <c r="C382" s="164" t="s">
        <v>315</v>
      </c>
      <c r="D382" s="155"/>
      <c r="E382" s="163">
        <v>53262940</v>
      </c>
      <c r="F382" s="154"/>
      <c r="G382" s="154"/>
      <c r="H382" s="154"/>
      <c r="I382" s="154"/>
      <c r="J382" s="154"/>
    </row>
    <row r="383" spans="1:25" x14ac:dyDescent="0.25">
      <c r="A383" s="131"/>
      <c r="B383" s="131"/>
      <c r="C383" s="164"/>
      <c r="D383" s="154"/>
      <c r="E383" s="154"/>
      <c r="F383" s="154"/>
      <c r="G383" s="154"/>
      <c r="H383" s="155"/>
      <c r="I383" s="154"/>
      <c r="J383" s="155"/>
    </row>
    <row r="384" spans="1:25" x14ac:dyDescent="0.25">
      <c r="A384" s="131"/>
      <c r="B384" s="131">
        <v>83</v>
      </c>
      <c r="C384" s="136" t="s">
        <v>316</v>
      </c>
      <c r="D384" s="137"/>
      <c r="E384" s="137"/>
      <c r="F384" s="137"/>
      <c r="G384" s="137"/>
      <c r="H384" s="137"/>
      <c r="I384" s="156">
        <f>+G386+G389</f>
        <v>836217266</v>
      </c>
      <c r="J384" s="137"/>
    </row>
    <row r="385" spans="1:10" x14ac:dyDescent="0.25">
      <c r="A385" s="131"/>
      <c r="B385" s="131"/>
      <c r="C385" s="136"/>
      <c r="D385" s="154"/>
      <c r="E385" s="155"/>
      <c r="F385" s="154"/>
      <c r="G385" s="155"/>
      <c r="H385" s="154"/>
      <c r="I385" s="155"/>
      <c r="J385" s="154"/>
    </row>
    <row r="386" spans="1:10" x14ac:dyDescent="0.25">
      <c r="A386" s="131"/>
      <c r="B386" s="131">
        <v>8315</v>
      </c>
      <c r="C386" s="136" t="s">
        <v>80</v>
      </c>
      <c r="D386" s="155"/>
      <c r="E386" s="154"/>
      <c r="F386" s="155"/>
      <c r="G386" s="156">
        <f>+E387</f>
        <v>727256018</v>
      </c>
      <c r="H386" s="154"/>
      <c r="I386" s="155"/>
      <c r="J386" s="154"/>
    </row>
    <row r="387" spans="1:10" x14ac:dyDescent="0.25">
      <c r="A387" s="131"/>
      <c r="B387" s="132"/>
      <c r="C387" s="104" t="s">
        <v>55</v>
      </c>
      <c r="D387" s="155"/>
      <c r="E387" s="163">
        <v>727256018</v>
      </c>
      <c r="F387" s="154"/>
      <c r="G387" s="154"/>
      <c r="H387" s="154"/>
      <c r="I387" s="154"/>
      <c r="J387" s="154"/>
    </row>
    <row r="388" spans="1:10" x14ac:dyDescent="0.25">
      <c r="A388" s="131"/>
      <c r="B388" s="132"/>
      <c r="C388" s="104"/>
      <c r="D388" s="154"/>
      <c r="E388" s="154"/>
      <c r="F388" s="154"/>
      <c r="G388" s="155"/>
      <c r="H388" s="155"/>
      <c r="I388" s="154"/>
      <c r="J388" s="155"/>
    </row>
    <row r="389" spans="1:10" x14ac:dyDescent="0.25">
      <c r="A389" s="131"/>
      <c r="B389" s="131">
        <v>8361</v>
      </c>
      <c r="C389" s="136" t="s">
        <v>82</v>
      </c>
      <c r="D389" s="154"/>
      <c r="E389" s="154"/>
      <c r="F389" s="155"/>
      <c r="G389" s="156">
        <f>+E390</f>
        <v>108961248</v>
      </c>
      <c r="H389" s="155"/>
      <c r="I389" s="155"/>
      <c r="J389" s="154"/>
    </row>
    <row r="390" spans="1:10" x14ac:dyDescent="0.25">
      <c r="A390" s="131"/>
      <c r="B390" s="131"/>
      <c r="C390" s="104" t="s">
        <v>317</v>
      </c>
      <c r="D390" s="154"/>
      <c r="E390" s="163">
        <v>108961248</v>
      </c>
      <c r="F390" s="154"/>
      <c r="G390" s="154"/>
      <c r="H390" s="155"/>
      <c r="I390" s="154"/>
      <c r="J390" s="154"/>
    </row>
    <row r="391" spans="1:10" x14ac:dyDescent="0.25">
      <c r="A391" s="131"/>
      <c r="B391" s="131"/>
      <c r="C391" s="104"/>
      <c r="D391" s="154"/>
      <c r="E391" s="154"/>
      <c r="F391" s="154"/>
      <c r="G391" s="154"/>
      <c r="H391" s="155"/>
      <c r="I391" s="154"/>
      <c r="J391" s="155"/>
    </row>
    <row r="392" spans="1:10" x14ac:dyDescent="0.25">
      <c r="A392" s="131"/>
      <c r="B392" s="131">
        <v>89</v>
      </c>
      <c r="C392" s="136" t="s">
        <v>318</v>
      </c>
      <c r="D392" s="137"/>
      <c r="E392" s="137"/>
      <c r="F392" s="137"/>
      <c r="G392" s="137"/>
      <c r="H392" s="137"/>
      <c r="I392" s="156">
        <f>+G397+G394</f>
        <v>-889480206</v>
      </c>
      <c r="J392" s="137"/>
    </row>
    <row r="393" spans="1:10" ht="15.75" customHeight="1" x14ac:dyDescent="0.25">
      <c r="A393" s="131"/>
      <c r="B393" s="131"/>
      <c r="C393" s="136"/>
      <c r="D393" s="154"/>
      <c r="E393" s="155"/>
      <c r="F393" s="154"/>
      <c r="G393" s="154"/>
      <c r="H393" s="154"/>
      <c r="I393" s="155"/>
      <c r="J393" s="154"/>
    </row>
    <row r="394" spans="1:10" ht="15.75" customHeight="1" x14ac:dyDescent="0.25">
      <c r="A394" s="131"/>
      <c r="B394" s="131">
        <v>8905</v>
      </c>
      <c r="C394" s="136" t="s">
        <v>319</v>
      </c>
      <c r="D394" s="155"/>
      <c r="E394" s="154"/>
      <c r="F394" s="155"/>
      <c r="G394" s="155">
        <f>+E395</f>
        <v>-53262940</v>
      </c>
      <c r="H394" s="154"/>
      <c r="I394" s="155"/>
      <c r="J394" s="154"/>
    </row>
    <row r="395" spans="1:10" ht="15.75" customHeight="1" x14ac:dyDescent="0.25">
      <c r="A395" s="131"/>
      <c r="B395" s="132"/>
      <c r="C395" s="104" t="s">
        <v>314</v>
      </c>
      <c r="D395" s="155"/>
      <c r="E395" s="163">
        <v>-53262940</v>
      </c>
      <c r="F395" s="155"/>
      <c r="G395" s="155"/>
      <c r="H395" s="154"/>
      <c r="I395" s="154"/>
      <c r="J395" s="154"/>
    </row>
    <row r="396" spans="1:10" ht="15.75" customHeight="1" x14ac:dyDescent="0.25">
      <c r="A396" s="131"/>
      <c r="B396" s="132"/>
      <c r="C396" s="104"/>
      <c r="D396" s="154"/>
      <c r="E396" s="154"/>
      <c r="F396" s="155"/>
      <c r="G396" s="155"/>
      <c r="H396" s="155"/>
      <c r="I396" s="154"/>
      <c r="J396" s="155"/>
    </row>
    <row r="397" spans="1:10" ht="15.75" customHeight="1" x14ac:dyDescent="0.25">
      <c r="A397" s="131"/>
      <c r="B397" s="131">
        <v>8915</v>
      </c>
      <c r="C397" s="136" t="s">
        <v>320</v>
      </c>
      <c r="D397" s="154"/>
      <c r="E397" s="154"/>
      <c r="F397" s="155"/>
      <c r="G397" s="155">
        <f>+E398+E399</f>
        <v>-836217266</v>
      </c>
      <c r="H397" s="155"/>
      <c r="I397" s="155"/>
      <c r="J397" s="155"/>
    </row>
    <row r="398" spans="1:10" ht="15.75" customHeight="1" x14ac:dyDescent="0.25">
      <c r="A398" s="131"/>
      <c r="B398" s="132"/>
      <c r="C398" s="104" t="s">
        <v>80</v>
      </c>
      <c r="D398" s="154"/>
      <c r="E398" s="154">
        <v>-727256018</v>
      </c>
      <c r="F398" s="154"/>
      <c r="G398" s="154"/>
      <c r="H398" s="155"/>
      <c r="I398" s="154"/>
      <c r="J398" s="155"/>
    </row>
    <row r="399" spans="1:10" ht="15.75" customHeight="1" x14ac:dyDescent="0.25">
      <c r="A399" s="131"/>
      <c r="B399" s="132"/>
      <c r="C399" s="104" t="s">
        <v>82</v>
      </c>
      <c r="D399" s="154"/>
      <c r="E399" s="163">
        <v>-108961248</v>
      </c>
      <c r="F399" s="154"/>
      <c r="G399" s="154"/>
      <c r="H399" s="155"/>
      <c r="I399" s="154"/>
      <c r="J399" s="155"/>
    </row>
    <row r="400" spans="1:10" ht="15.75" customHeight="1" x14ac:dyDescent="0.25">
      <c r="A400" s="131"/>
      <c r="B400" s="132"/>
      <c r="C400" s="104"/>
      <c r="D400" s="154"/>
      <c r="E400" s="154"/>
      <c r="F400" s="154"/>
      <c r="G400" s="154"/>
      <c r="H400" s="154"/>
      <c r="I400" s="298"/>
      <c r="J400" s="154"/>
    </row>
    <row r="401" spans="1:10" ht="15.75" customHeight="1" thickBot="1" x14ac:dyDescent="0.4">
      <c r="A401" s="98"/>
      <c r="B401" s="99"/>
      <c r="C401" s="158" t="s">
        <v>321</v>
      </c>
      <c r="D401" s="101"/>
      <c r="E401" s="101"/>
      <c r="F401" s="101"/>
      <c r="G401" s="101"/>
      <c r="H401" s="101"/>
      <c r="I401" s="159">
        <f>+I379+I384+I392</f>
        <v>0</v>
      </c>
      <c r="J401" s="101"/>
    </row>
    <row r="402" spans="1:10" ht="15.75" customHeight="1" thickTop="1" x14ac:dyDescent="0.25">
      <c r="A402" s="131"/>
      <c r="B402" s="131"/>
      <c r="C402" s="104"/>
      <c r="D402" s="154"/>
      <c r="E402" s="154"/>
      <c r="F402" s="154"/>
      <c r="G402" s="154"/>
      <c r="H402" s="154"/>
      <c r="I402" s="154"/>
      <c r="J402" s="154"/>
    </row>
    <row r="403" spans="1:10" ht="22.5" customHeight="1" x14ac:dyDescent="0.35">
      <c r="A403" s="99">
        <v>9</v>
      </c>
      <c r="B403" s="99"/>
      <c r="C403" s="197" t="s">
        <v>322</v>
      </c>
      <c r="D403" s="197"/>
      <c r="E403" s="134"/>
      <c r="F403" s="134"/>
      <c r="G403" s="134"/>
      <c r="H403" s="134"/>
      <c r="I403" s="134"/>
      <c r="J403" s="134"/>
    </row>
    <row r="404" spans="1:10" ht="15.75" customHeight="1" x14ac:dyDescent="0.25">
      <c r="A404" s="131"/>
      <c r="B404" s="131"/>
      <c r="C404" s="104"/>
      <c r="D404" s="154"/>
      <c r="E404" s="154"/>
      <c r="F404" s="155"/>
      <c r="G404" s="155"/>
      <c r="H404" s="154"/>
      <c r="I404" s="154"/>
      <c r="J404" s="162"/>
    </row>
    <row r="405" spans="1:10" ht="15.75" customHeight="1" x14ac:dyDescent="0.25">
      <c r="A405" s="131"/>
      <c r="B405" s="131">
        <v>91</v>
      </c>
      <c r="C405" s="136" t="s">
        <v>323</v>
      </c>
      <c r="D405" s="137"/>
      <c r="E405" s="137"/>
      <c r="F405" s="137"/>
      <c r="G405" s="137"/>
      <c r="H405" s="137"/>
      <c r="I405" s="156">
        <f>+G407</f>
        <v>408157795</v>
      </c>
      <c r="J405" s="137"/>
    </row>
    <row r="406" spans="1:10" ht="15.75" customHeight="1" x14ac:dyDescent="0.25">
      <c r="A406" s="131"/>
      <c r="B406" s="131"/>
      <c r="C406" s="136"/>
      <c r="D406" s="154"/>
      <c r="E406" s="155"/>
      <c r="F406" s="154"/>
      <c r="G406" s="154"/>
      <c r="H406" s="155"/>
      <c r="I406" s="155"/>
      <c r="J406" s="155"/>
    </row>
    <row r="407" spans="1:10" ht="15.75" customHeight="1" x14ac:dyDescent="0.25">
      <c r="A407" s="131"/>
      <c r="B407" s="131">
        <v>9120</v>
      </c>
      <c r="C407" s="136" t="s">
        <v>314</v>
      </c>
      <c r="D407" s="155"/>
      <c r="E407" s="154"/>
      <c r="F407" s="155"/>
      <c r="G407" s="163">
        <f>SUM(E408:E408)</f>
        <v>408157795</v>
      </c>
      <c r="H407" s="154"/>
      <c r="I407" s="155"/>
      <c r="J407" s="154"/>
    </row>
    <row r="408" spans="1:10" ht="15.75" customHeight="1" x14ac:dyDescent="0.25">
      <c r="A408" s="131"/>
      <c r="B408" s="131"/>
      <c r="C408" s="104" t="s">
        <v>324</v>
      </c>
      <c r="D408" s="155"/>
      <c r="E408" s="160">
        <v>408157795</v>
      </c>
      <c r="F408" s="154"/>
      <c r="G408" s="154"/>
      <c r="H408" s="154"/>
      <c r="I408" s="154"/>
      <c r="J408" s="154"/>
    </row>
    <row r="409" spans="1:10" ht="15.75" customHeight="1" x14ac:dyDescent="0.25">
      <c r="A409" s="131"/>
      <c r="B409" s="131"/>
      <c r="C409" s="104"/>
      <c r="D409" s="154"/>
      <c r="E409" s="154"/>
      <c r="F409" s="154"/>
      <c r="G409" s="154"/>
      <c r="H409" s="155"/>
      <c r="I409" s="154"/>
      <c r="J409" s="155"/>
    </row>
    <row r="410" spans="1:10" ht="15.75" customHeight="1" x14ac:dyDescent="0.25">
      <c r="A410" s="131"/>
      <c r="B410" s="131">
        <v>99</v>
      </c>
      <c r="C410" s="136" t="s">
        <v>325</v>
      </c>
      <c r="D410" s="137"/>
      <c r="E410" s="137"/>
      <c r="F410" s="137"/>
      <c r="G410" s="137"/>
      <c r="H410" s="137"/>
      <c r="I410" s="156">
        <f>+G412</f>
        <v>-408157795</v>
      </c>
      <c r="J410" s="137"/>
    </row>
    <row r="411" spans="1:10" ht="15.75" customHeight="1" x14ac:dyDescent="0.25">
      <c r="A411" s="131"/>
      <c r="B411" s="132"/>
      <c r="C411" s="136"/>
      <c r="D411" s="154"/>
      <c r="E411" s="155"/>
      <c r="F411" s="154"/>
      <c r="G411" s="155"/>
      <c r="H411" s="154"/>
      <c r="I411" s="155"/>
      <c r="J411" s="154"/>
    </row>
    <row r="412" spans="1:10" ht="15.75" customHeight="1" x14ac:dyDescent="0.25">
      <c r="A412" s="131"/>
      <c r="B412" s="131">
        <v>9905</v>
      </c>
      <c r="C412" s="136" t="s">
        <v>81</v>
      </c>
      <c r="D412" s="155"/>
      <c r="E412" s="154"/>
      <c r="F412" s="155"/>
      <c r="G412" s="163">
        <f>+E413</f>
        <v>-408157795</v>
      </c>
      <c r="H412" s="154"/>
      <c r="I412" s="155"/>
      <c r="J412" s="154"/>
    </row>
    <row r="413" spans="1:10" ht="15.75" customHeight="1" x14ac:dyDescent="0.25">
      <c r="A413" s="131"/>
      <c r="B413" s="132"/>
      <c r="C413" s="104" t="s">
        <v>314</v>
      </c>
      <c r="D413" s="155"/>
      <c r="E413" s="163">
        <v>-408157795</v>
      </c>
      <c r="F413" s="154"/>
      <c r="G413" s="154"/>
      <c r="H413" s="154"/>
      <c r="I413" s="154"/>
      <c r="J413" s="154"/>
    </row>
    <row r="414" spans="1:10" ht="15.75" customHeight="1" x14ac:dyDescent="0.25">
      <c r="A414" s="131"/>
      <c r="B414" s="141"/>
      <c r="C414" s="104"/>
      <c r="D414" s="154"/>
      <c r="E414" s="154"/>
      <c r="F414" s="154"/>
      <c r="G414" s="154"/>
      <c r="H414" s="155"/>
      <c r="I414" s="154"/>
      <c r="J414" s="155"/>
    </row>
    <row r="415" spans="1:10" ht="15.75" customHeight="1" thickBot="1" x14ac:dyDescent="0.4">
      <c r="A415" s="98"/>
      <c r="B415" s="99"/>
      <c r="C415" s="158" t="s">
        <v>326</v>
      </c>
      <c r="D415" s="101"/>
      <c r="E415" s="101"/>
      <c r="F415" s="101"/>
      <c r="G415" s="101"/>
      <c r="H415" s="101"/>
      <c r="I415" s="159">
        <f>+I405+I410</f>
        <v>0</v>
      </c>
      <c r="J415" s="101"/>
    </row>
    <row r="416" spans="1:10" ht="15.75" customHeight="1" thickTop="1" x14ac:dyDescent="0.25">
      <c r="A416" s="131"/>
      <c r="B416" s="141"/>
      <c r="C416" s="104"/>
      <c r="D416" s="154"/>
      <c r="E416" s="165"/>
      <c r="F416" s="154"/>
      <c r="G416" s="165"/>
      <c r="H416" s="154"/>
      <c r="I416" s="165"/>
      <c r="J416" s="154"/>
    </row>
    <row r="417" spans="1:10" ht="15.75" customHeight="1" x14ac:dyDescent="0.25">
      <c r="A417" s="98"/>
      <c r="B417" s="141"/>
      <c r="C417" s="104"/>
      <c r="D417" s="154"/>
      <c r="E417" s="165"/>
      <c r="F417" s="165"/>
      <c r="G417" s="165"/>
      <c r="H417" s="154"/>
      <c r="I417" s="165"/>
      <c r="J417" s="154"/>
    </row>
    <row r="418" spans="1:10" ht="15.75" customHeight="1" x14ac:dyDescent="0.25">
      <c r="A418" s="98"/>
      <c r="B418" s="141"/>
      <c r="C418" s="104"/>
      <c r="D418" s="165"/>
      <c r="E418" s="104"/>
      <c r="F418" s="165"/>
      <c r="G418" s="165"/>
      <c r="H418" s="154"/>
      <c r="I418" s="136"/>
      <c r="J418" s="162"/>
    </row>
    <row r="419" spans="1:10" ht="15.75" customHeight="1" x14ac:dyDescent="0.25">
      <c r="A419" s="98"/>
      <c r="B419" s="141"/>
      <c r="C419" s="104"/>
      <c r="D419" s="165"/>
      <c r="E419" s="104"/>
      <c r="F419" s="104"/>
      <c r="G419" s="166"/>
      <c r="H419" s="165"/>
      <c r="I419" s="167"/>
      <c r="J419" s="165"/>
    </row>
    <row r="420" spans="1:10" ht="15.75" customHeight="1" x14ac:dyDescent="0.25">
      <c r="A420" s="98"/>
      <c r="B420" s="141"/>
      <c r="C420" s="166"/>
      <c r="D420" s="166"/>
      <c r="E420" s="104"/>
      <c r="F420" s="104"/>
      <c r="G420" s="168" t="s">
        <v>24</v>
      </c>
      <c r="H420" s="165"/>
      <c r="I420" s="167"/>
      <c r="J420" s="165"/>
    </row>
    <row r="421" spans="1:10" ht="15.75" customHeight="1" x14ac:dyDescent="0.25">
      <c r="A421" s="98"/>
      <c r="B421" s="104"/>
      <c r="C421" s="169" t="s">
        <v>23</v>
      </c>
      <c r="D421" s="169"/>
      <c r="E421" s="104"/>
      <c r="F421" s="104"/>
      <c r="G421" s="170" t="s">
        <v>87</v>
      </c>
      <c r="H421" s="165"/>
      <c r="I421" s="167"/>
      <c r="J421" s="136"/>
    </row>
    <row r="422" spans="1:10" ht="15.75" customHeight="1" x14ac:dyDescent="0.25">
      <c r="A422" s="98"/>
      <c r="B422" s="104"/>
      <c r="C422" s="166" t="s">
        <v>25</v>
      </c>
      <c r="D422" s="166"/>
      <c r="E422" s="104"/>
      <c r="F422" s="104"/>
      <c r="G422" s="104" t="s">
        <v>26</v>
      </c>
      <c r="H422" s="171"/>
      <c r="I422" s="104"/>
      <c r="J422" s="167"/>
    </row>
    <row r="423" spans="1:10" ht="15.75" customHeight="1" x14ac:dyDescent="0.25">
      <c r="A423" s="98"/>
      <c r="B423" s="104"/>
      <c r="C423" s="166"/>
      <c r="D423" s="172"/>
      <c r="E423" s="104"/>
      <c r="F423" s="104"/>
      <c r="G423" s="104"/>
      <c r="H423" s="167"/>
      <c r="I423" s="104"/>
      <c r="J423" s="167"/>
    </row>
  </sheetData>
  <mergeCells count="6">
    <mergeCell ref="C403:D403"/>
    <mergeCell ref="A9:B9"/>
    <mergeCell ref="A5:I5"/>
    <mergeCell ref="C377:D377"/>
    <mergeCell ref="A4:J4"/>
    <mergeCell ref="A6:J6"/>
  </mergeCells>
  <printOptions horizontalCentered="1" verticalCentered="1"/>
  <pageMargins left="0" right="0" top="0.35433070866141736" bottom="0.19685039370078741" header="0" footer="0"/>
  <pageSetup scale="58" orientation="landscape" r:id="rId1"/>
  <headerFooter>
    <oddHeader>&amp;L&amp;G</oddHeader>
    <oddFooter>&amp;C&amp;G&amp;R&amp;G</oddFooter>
  </headerFooter>
  <rowBreaks count="7" manualBreakCount="7">
    <brk id="53" max="9" man="1"/>
    <brk id="111" max="9" man="1"/>
    <brk id="170" max="9" man="1"/>
    <brk id="228" max="9" man="1"/>
    <brk id="279" max="9" man="1"/>
    <brk id="322" max="9" man="1"/>
    <brk id="375" max="9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2022.</vt:lpstr>
      <vt:lpstr>2023</vt:lpstr>
      <vt:lpstr>ANEXO 1</vt:lpstr>
      <vt:lpstr>ANEXO 2</vt:lpstr>
      <vt:lpstr>ANEXO 3</vt:lpstr>
      <vt:lpstr>ANEXO 4</vt:lpstr>
      <vt:lpstr>ANEXO 5</vt:lpstr>
      <vt:lpstr>NOTAS A LOS ESTADOS FINANCIEROS</vt:lpstr>
      <vt:lpstr>'ANEXO 3'!Área_de_impresión</vt:lpstr>
      <vt:lpstr>'ANEXO 4'!Área_de_impresión</vt:lpstr>
      <vt:lpstr>'NOTAS A LOS ESTADOS FINANCIEROS'!Área_de_impresión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Katherine Sierra Bermudez</dc:creator>
  <cp:keywords/>
  <dc:description/>
  <cp:lastModifiedBy>Cristian Camilo Galan Moya</cp:lastModifiedBy>
  <cp:revision/>
  <cp:lastPrinted>2023-05-05T16:14:55Z</cp:lastPrinted>
  <dcterms:created xsi:type="dcterms:W3CDTF">2019-07-25T20:53:07Z</dcterms:created>
  <dcterms:modified xsi:type="dcterms:W3CDTF">2023-07-11T15:53:30Z</dcterms:modified>
  <cp:category/>
  <cp:contentStatus/>
</cp:coreProperties>
</file>