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8891F12D-F463-45FE-8EF5-C3A1FC1B04A8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Ejecución presupuestal" sheetId="4" r:id="rId1"/>
    <sheet name="grafica" sheetId="5" r:id="rId2"/>
  </sheets>
  <calcPr calcId="191029"/>
</workbook>
</file>

<file path=xl/calcChain.xml><?xml version="1.0" encoding="utf-8"?>
<calcChain xmlns="http://schemas.openxmlformats.org/spreadsheetml/2006/main">
  <c r="G10" i="5" l="1"/>
  <c r="G9" i="5"/>
  <c r="D5" i="5"/>
  <c r="C5" i="5"/>
  <c r="G4" i="5"/>
  <c r="G3" i="5"/>
  <c r="G2" i="5"/>
  <c r="F10" i="5"/>
  <c r="F9" i="5"/>
  <c r="E10" i="5"/>
  <c r="E9" i="5"/>
  <c r="E4" i="5"/>
  <c r="F3" i="5"/>
  <c r="D11" i="5"/>
  <c r="C11" i="5"/>
  <c r="B11" i="5"/>
  <c r="G11" i="5" l="1"/>
  <c r="G5" i="5"/>
  <c r="E11" i="5"/>
  <c r="F11" i="5"/>
  <c r="F4" i="5"/>
  <c r="E3" i="5"/>
  <c r="BH131" i="4" l="1"/>
  <c r="BH132" i="4"/>
  <c r="BH133" i="4"/>
  <c r="BH134" i="4"/>
  <c r="BH135" i="4"/>
  <c r="BH136" i="4"/>
  <c r="BH137" i="4"/>
  <c r="BG131" i="4"/>
  <c r="BG132" i="4"/>
  <c r="BG133" i="4"/>
  <c r="BG134" i="4"/>
  <c r="BG135" i="4"/>
  <c r="BG136" i="4"/>
  <c r="BG137" i="4"/>
  <c r="BF131" i="4"/>
  <c r="BF132" i="4"/>
  <c r="BE131" i="4"/>
  <c r="BE132" i="4"/>
  <c r="BE133" i="4"/>
  <c r="BF133" i="4"/>
  <c r="BF134" i="4"/>
  <c r="BF135" i="4"/>
  <c r="BF136" i="4"/>
  <c r="BF137" i="4"/>
  <c r="BE134" i="4"/>
  <c r="BE135" i="4"/>
  <c r="BE136" i="4"/>
  <c r="BE137" i="4"/>
  <c r="BH18" i="4"/>
  <c r="BF18" i="4"/>
  <c r="BE18" i="4"/>
  <c r="BH130" i="4"/>
  <c r="BG130" i="4"/>
  <c r="BF130" i="4"/>
  <c r="BE130" i="4"/>
  <c r="BH129" i="4"/>
  <c r="BG129" i="4"/>
  <c r="BF129" i="4"/>
  <c r="BE129" i="4"/>
  <c r="BH128" i="4"/>
  <c r="BG128" i="4"/>
  <c r="BF128" i="4"/>
  <c r="BE128" i="4"/>
  <c r="BH127" i="4"/>
  <c r="BG127" i="4"/>
  <c r="BF127" i="4"/>
  <c r="BE127" i="4"/>
  <c r="BH126" i="4"/>
  <c r="BG126" i="4"/>
  <c r="BF126" i="4"/>
  <c r="BE126" i="4"/>
  <c r="BH125" i="4"/>
  <c r="BG125" i="4"/>
  <c r="BF125" i="4"/>
  <c r="BE125" i="4"/>
  <c r="BH124" i="4"/>
  <c r="BG124" i="4"/>
  <c r="BF124" i="4"/>
  <c r="BE124" i="4"/>
  <c r="BH123" i="4"/>
  <c r="BG123" i="4"/>
  <c r="BF123" i="4"/>
  <c r="BE123" i="4"/>
  <c r="BH122" i="4"/>
  <c r="BG122" i="4"/>
  <c r="BF122" i="4"/>
  <c r="BE122" i="4"/>
  <c r="BH121" i="4"/>
  <c r="BG121" i="4"/>
  <c r="BF121" i="4"/>
  <c r="BE121" i="4"/>
  <c r="BH120" i="4"/>
  <c r="BG120" i="4"/>
  <c r="BF120" i="4"/>
  <c r="BE120" i="4"/>
  <c r="BH119" i="4"/>
  <c r="BG119" i="4"/>
  <c r="BF119" i="4"/>
  <c r="BE119" i="4"/>
  <c r="BH118" i="4"/>
  <c r="BG118" i="4"/>
  <c r="BF118" i="4"/>
  <c r="BE118" i="4"/>
  <c r="BH117" i="4"/>
  <c r="BG117" i="4"/>
  <c r="BF117" i="4"/>
  <c r="BE117" i="4"/>
  <c r="BH116" i="4"/>
  <c r="BG116" i="4"/>
  <c r="BF116" i="4"/>
  <c r="BE116" i="4"/>
  <c r="BH115" i="4"/>
  <c r="BG115" i="4"/>
  <c r="BF115" i="4"/>
  <c r="BE115" i="4"/>
  <c r="BH114" i="4"/>
  <c r="BG114" i="4"/>
  <c r="BF114" i="4"/>
  <c r="BE114" i="4"/>
  <c r="BH113" i="4"/>
  <c r="BG113" i="4"/>
  <c r="BF113" i="4"/>
  <c r="BE113" i="4"/>
  <c r="BH112" i="4"/>
  <c r="BG112" i="4"/>
  <c r="BF112" i="4"/>
  <c r="BE112" i="4"/>
  <c r="BH111" i="4"/>
  <c r="BG111" i="4"/>
  <c r="BF111" i="4"/>
  <c r="BE111" i="4"/>
  <c r="BH110" i="4"/>
  <c r="BG110" i="4"/>
  <c r="BF110" i="4"/>
  <c r="BE110" i="4"/>
  <c r="BH109" i="4"/>
  <c r="BG109" i="4"/>
  <c r="BF109" i="4"/>
  <c r="BE109" i="4"/>
  <c r="BH108" i="4"/>
  <c r="BG108" i="4"/>
  <c r="BF108" i="4"/>
  <c r="BE108" i="4"/>
  <c r="BH107" i="4"/>
  <c r="BG107" i="4"/>
  <c r="BF107" i="4"/>
  <c r="BE107" i="4"/>
  <c r="BH106" i="4"/>
  <c r="BG106" i="4"/>
  <c r="BF106" i="4"/>
  <c r="BE106" i="4"/>
  <c r="BH105" i="4"/>
  <c r="BG105" i="4"/>
  <c r="BF105" i="4"/>
  <c r="BE105" i="4"/>
  <c r="BH104" i="4"/>
  <c r="BG104" i="4"/>
  <c r="BF104" i="4"/>
  <c r="BE104" i="4"/>
  <c r="BH103" i="4"/>
  <c r="BG103" i="4"/>
  <c r="BF103" i="4"/>
  <c r="BE103" i="4"/>
  <c r="BH102" i="4"/>
  <c r="BG102" i="4"/>
  <c r="BF102" i="4"/>
  <c r="BE102" i="4"/>
  <c r="BH101" i="4"/>
  <c r="BG101" i="4"/>
  <c r="BF101" i="4"/>
  <c r="BE101" i="4"/>
  <c r="BH100" i="4"/>
  <c r="BG100" i="4"/>
  <c r="BF100" i="4"/>
  <c r="BE100" i="4"/>
  <c r="BH99" i="4"/>
  <c r="BG99" i="4"/>
  <c r="BF99" i="4"/>
  <c r="BE99" i="4"/>
  <c r="BH98" i="4"/>
  <c r="BG98" i="4"/>
  <c r="BF98" i="4"/>
  <c r="BE98" i="4"/>
  <c r="BH95" i="4"/>
  <c r="BG95" i="4"/>
  <c r="BF95" i="4"/>
  <c r="BE95" i="4"/>
  <c r="BH94" i="4"/>
  <c r="BG94" i="4"/>
  <c r="BF94" i="4"/>
  <c r="BE94" i="4"/>
  <c r="BH93" i="4"/>
  <c r="BG93" i="4"/>
  <c r="BF93" i="4"/>
  <c r="BE93" i="4"/>
  <c r="BH92" i="4"/>
  <c r="BG92" i="4"/>
  <c r="BF92" i="4"/>
  <c r="BE92" i="4"/>
  <c r="BH91" i="4"/>
  <c r="BG91" i="4"/>
  <c r="BF91" i="4"/>
  <c r="BE91" i="4"/>
  <c r="BH90" i="4"/>
  <c r="BG90" i="4"/>
  <c r="BF90" i="4"/>
  <c r="BE90" i="4"/>
  <c r="BH89" i="4"/>
  <c r="BG89" i="4"/>
  <c r="BF89" i="4"/>
  <c r="BE89" i="4"/>
  <c r="BH88" i="4"/>
  <c r="BG88" i="4"/>
  <c r="BF88" i="4"/>
  <c r="BE88" i="4"/>
  <c r="BH87" i="4"/>
  <c r="BG87" i="4"/>
  <c r="BF87" i="4"/>
  <c r="BE87" i="4"/>
  <c r="BH86" i="4"/>
  <c r="BG86" i="4"/>
  <c r="BF86" i="4"/>
  <c r="BE86" i="4"/>
  <c r="BH85" i="4"/>
  <c r="BG85" i="4"/>
  <c r="BF85" i="4"/>
  <c r="BE85" i="4"/>
  <c r="BH84" i="4"/>
  <c r="BG84" i="4"/>
  <c r="BF84" i="4"/>
  <c r="BE84" i="4"/>
  <c r="BH83" i="4"/>
  <c r="BG83" i="4"/>
  <c r="BF83" i="4"/>
  <c r="BE83" i="4"/>
  <c r="BH81" i="4"/>
  <c r="BG81" i="4"/>
  <c r="BF81" i="4"/>
  <c r="BE81" i="4"/>
  <c r="BH80" i="4"/>
  <c r="BG80" i="4"/>
  <c r="BF80" i="4"/>
  <c r="BE80" i="4"/>
  <c r="BH79" i="4"/>
  <c r="BG79" i="4"/>
  <c r="BF79" i="4"/>
  <c r="BE79" i="4"/>
  <c r="BH78" i="4"/>
  <c r="BG78" i="4"/>
  <c r="BF78" i="4"/>
  <c r="BE78" i="4"/>
  <c r="BH77" i="4"/>
  <c r="BG77" i="4"/>
  <c r="BF77" i="4"/>
  <c r="BE77" i="4"/>
  <c r="BH75" i="4"/>
  <c r="BG75" i="4"/>
  <c r="BF75" i="4"/>
  <c r="BE75" i="4"/>
  <c r="BH73" i="4"/>
  <c r="BG73" i="4"/>
  <c r="BF73" i="4"/>
  <c r="BE73" i="4"/>
  <c r="BH72" i="4"/>
  <c r="BG72" i="4"/>
  <c r="BF72" i="4"/>
  <c r="BE72" i="4"/>
  <c r="BH71" i="4"/>
  <c r="BG71" i="4"/>
  <c r="BF71" i="4"/>
  <c r="BE71" i="4"/>
  <c r="BH70" i="4"/>
  <c r="BG70" i="4"/>
  <c r="BF70" i="4"/>
  <c r="BE70" i="4"/>
  <c r="BH69" i="4"/>
  <c r="BG69" i="4"/>
  <c r="BF69" i="4"/>
  <c r="BE69" i="4"/>
  <c r="BH68" i="4"/>
  <c r="BG68" i="4"/>
  <c r="BF68" i="4"/>
  <c r="BE68" i="4"/>
  <c r="BH67" i="4"/>
  <c r="BG67" i="4"/>
  <c r="BF67" i="4"/>
  <c r="BE67" i="4"/>
  <c r="BH66" i="4"/>
  <c r="BG66" i="4"/>
  <c r="BF66" i="4"/>
  <c r="BE66" i="4"/>
  <c r="BH65" i="4"/>
  <c r="BG65" i="4"/>
  <c r="BF65" i="4"/>
  <c r="BE65" i="4"/>
  <c r="BH64" i="4"/>
  <c r="BG64" i="4"/>
  <c r="BF64" i="4"/>
  <c r="BE64" i="4"/>
  <c r="BH63" i="4"/>
  <c r="BG63" i="4"/>
  <c r="BF63" i="4"/>
  <c r="BE63" i="4"/>
  <c r="BH62" i="4"/>
  <c r="BG62" i="4"/>
  <c r="BF62" i="4"/>
  <c r="BE62" i="4"/>
  <c r="BH61" i="4"/>
  <c r="BG61" i="4"/>
  <c r="BF61" i="4"/>
  <c r="BE61" i="4"/>
  <c r="BH60" i="4"/>
  <c r="BG60" i="4"/>
  <c r="BF60" i="4"/>
  <c r="BE60" i="4"/>
  <c r="BH59" i="4"/>
  <c r="BG59" i="4"/>
  <c r="BF59" i="4"/>
  <c r="BE59" i="4"/>
  <c r="BH58" i="4"/>
  <c r="BG58" i="4"/>
  <c r="BF58" i="4"/>
  <c r="BE58" i="4"/>
  <c r="BH57" i="4"/>
  <c r="BG57" i="4"/>
  <c r="BF57" i="4"/>
  <c r="BE57" i="4"/>
  <c r="BH56" i="4"/>
  <c r="BG56" i="4"/>
  <c r="BF56" i="4"/>
  <c r="BE56" i="4"/>
  <c r="BH55" i="4"/>
  <c r="BG55" i="4"/>
  <c r="BF55" i="4"/>
  <c r="BE55" i="4"/>
  <c r="BH54" i="4"/>
  <c r="BG54" i="4"/>
  <c r="BF54" i="4"/>
  <c r="BE54" i="4"/>
  <c r="BH52" i="4"/>
  <c r="BG52" i="4"/>
  <c r="BF52" i="4"/>
  <c r="BE52" i="4"/>
  <c r="BH51" i="4"/>
  <c r="BG51" i="4"/>
  <c r="BF51" i="4"/>
  <c r="BE51" i="4"/>
  <c r="BH50" i="4"/>
  <c r="BG50" i="4"/>
  <c r="BF50" i="4"/>
  <c r="BE50" i="4"/>
  <c r="BH49" i="4"/>
  <c r="BG49" i="4"/>
  <c r="BF49" i="4"/>
  <c r="BE49" i="4"/>
  <c r="BH48" i="4"/>
  <c r="BG48" i="4"/>
  <c r="BF48" i="4"/>
  <c r="BE48" i="4"/>
  <c r="BH46" i="4"/>
  <c r="BG46" i="4"/>
  <c r="BF46" i="4"/>
  <c r="BE46" i="4"/>
  <c r="BH45" i="4"/>
  <c r="BG45" i="4"/>
  <c r="BF45" i="4"/>
  <c r="BE45" i="4"/>
  <c r="BH44" i="4"/>
  <c r="BG44" i="4"/>
  <c r="BF44" i="4"/>
  <c r="BE44" i="4"/>
  <c r="BH43" i="4"/>
  <c r="BG43" i="4"/>
  <c r="BF43" i="4"/>
  <c r="BE43" i="4"/>
  <c r="BH42" i="4"/>
  <c r="BG42" i="4"/>
  <c r="BF42" i="4"/>
  <c r="BE42" i="4"/>
  <c r="BH41" i="4"/>
  <c r="BG41" i="4"/>
  <c r="BF41" i="4"/>
  <c r="BE41" i="4"/>
  <c r="BH40" i="4"/>
  <c r="BG40" i="4"/>
  <c r="BF40" i="4"/>
  <c r="BE40" i="4"/>
  <c r="BH39" i="4"/>
  <c r="BG39" i="4"/>
  <c r="BF39" i="4"/>
  <c r="BE39" i="4"/>
  <c r="BH38" i="4"/>
  <c r="BG38" i="4"/>
  <c r="BF38" i="4"/>
  <c r="BE38" i="4"/>
  <c r="BH37" i="4"/>
  <c r="BG37" i="4"/>
  <c r="BF37" i="4"/>
  <c r="BE37" i="4"/>
  <c r="BH36" i="4"/>
  <c r="BG36" i="4"/>
  <c r="BF36" i="4"/>
  <c r="BE36" i="4"/>
  <c r="BH35" i="4"/>
  <c r="BG35" i="4"/>
  <c r="BF35" i="4"/>
  <c r="BE35" i="4"/>
  <c r="BH34" i="4"/>
  <c r="BG34" i="4"/>
  <c r="BF34" i="4"/>
  <c r="BE34" i="4"/>
  <c r="BH33" i="4"/>
  <c r="BG33" i="4"/>
  <c r="BF33" i="4"/>
  <c r="BE33" i="4"/>
  <c r="BH32" i="4"/>
  <c r="BG32" i="4"/>
  <c r="BF32" i="4"/>
  <c r="BE32" i="4"/>
  <c r="BH31" i="4"/>
  <c r="BG31" i="4"/>
  <c r="BF31" i="4"/>
  <c r="BE31" i="4"/>
  <c r="BH30" i="4"/>
  <c r="BG30" i="4"/>
  <c r="BF30" i="4"/>
  <c r="BE30" i="4"/>
  <c r="BH29" i="4"/>
  <c r="BG29" i="4"/>
  <c r="BF29" i="4"/>
  <c r="BE29" i="4"/>
  <c r="BH28" i="4"/>
  <c r="BG28" i="4"/>
  <c r="BF28" i="4"/>
  <c r="BE28" i="4"/>
  <c r="BH27" i="4"/>
  <c r="BG27" i="4"/>
  <c r="BF27" i="4"/>
  <c r="BE27" i="4"/>
  <c r="BH26" i="4"/>
  <c r="BG26" i="4"/>
  <c r="BF26" i="4"/>
  <c r="BE26" i="4"/>
  <c r="BH25" i="4"/>
  <c r="BG25" i="4"/>
  <c r="BF25" i="4"/>
  <c r="BE25" i="4"/>
  <c r="BH24" i="4"/>
  <c r="BG24" i="4"/>
  <c r="BF24" i="4"/>
  <c r="BE24" i="4"/>
  <c r="BH23" i="4"/>
  <c r="BG23" i="4"/>
  <c r="BF23" i="4"/>
  <c r="BE23" i="4"/>
  <c r="BH22" i="4"/>
  <c r="BG22" i="4"/>
  <c r="BF22" i="4"/>
  <c r="BE22" i="4"/>
  <c r="BH21" i="4"/>
  <c r="BG21" i="4"/>
  <c r="BF21" i="4"/>
  <c r="BE21" i="4"/>
  <c r="BH20" i="4"/>
  <c r="BG20" i="4"/>
  <c r="BF20" i="4"/>
  <c r="BE20" i="4"/>
  <c r="BH19" i="4"/>
  <c r="BG19" i="4"/>
  <c r="BF19" i="4"/>
  <c r="BE19" i="4"/>
  <c r="BG18" i="4"/>
  <c r="BB97" i="4" l="1"/>
  <c r="BA138" i="4"/>
  <c r="BB138" i="4"/>
  <c r="BC138" i="4"/>
  <c r="BD138" i="4"/>
  <c r="BD140" i="4" s="1"/>
  <c r="AZ138" i="4"/>
  <c r="AY138" i="4"/>
  <c r="AX138" i="4"/>
  <c r="AW138" i="4"/>
  <c r="AU138" i="4"/>
  <c r="AS138" i="4"/>
  <c r="AQ138" i="4"/>
  <c r="AR138" i="4"/>
  <c r="AP138" i="4"/>
  <c r="AW96" i="4"/>
  <c r="AW97" i="4" s="1"/>
  <c r="AX96" i="4"/>
  <c r="AY96" i="4"/>
  <c r="AZ96" i="4"/>
  <c r="BA96" i="4"/>
  <c r="BB96" i="4"/>
  <c r="BC96" i="4"/>
  <c r="BC97" i="4" s="1"/>
  <c r="BD96" i="4"/>
  <c r="BD97" i="4" s="1"/>
  <c r="AU96" i="4"/>
  <c r="BF96" i="4" s="1"/>
  <c r="AS96" i="4"/>
  <c r="AR96" i="4"/>
  <c r="AQ96" i="4"/>
  <c r="AP96" i="4"/>
  <c r="AP97" i="4" s="1"/>
  <c r="AW82" i="4"/>
  <c r="AX82" i="4"/>
  <c r="BG82" i="4" s="1"/>
  <c r="AY82" i="4"/>
  <c r="AZ82" i="4"/>
  <c r="AZ97" i="4" s="1"/>
  <c r="BA82" i="4"/>
  <c r="BB82" i="4"/>
  <c r="BC82" i="4"/>
  <c r="BD82" i="4"/>
  <c r="AU82" i="4"/>
  <c r="BF82" i="4" s="1"/>
  <c r="AS82" i="4"/>
  <c r="AQ82" i="4"/>
  <c r="BE82" i="4" s="1"/>
  <c r="AR82" i="4"/>
  <c r="AR97" i="4" s="1"/>
  <c r="AR140" i="4" s="1"/>
  <c r="AP82" i="4"/>
  <c r="AP47" i="4"/>
  <c r="B2" i="5" s="1"/>
  <c r="BD47" i="4"/>
  <c r="BC47" i="4"/>
  <c r="BB47" i="4"/>
  <c r="BH47" i="4" s="1"/>
  <c r="BA47" i="4"/>
  <c r="AZ47" i="4"/>
  <c r="AY47" i="4"/>
  <c r="AX47" i="4"/>
  <c r="AW47" i="4"/>
  <c r="AU47" i="4"/>
  <c r="BF47" i="4" s="1"/>
  <c r="AS47" i="4"/>
  <c r="AR47" i="4"/>
  <c r="AQ47" i="4"/>
  <c r="BE47" i="4" s="1"/>
  <c r="AP140" i="4" l="1"/>
  <c r="BH96" i="4"/>
  <c r="BA97" i="4"/>
  <c r="AQ97" i="4"/>
  <c r="BE97" i="4" s="1"/>
  <c r="E2" i="5"/>
  <c r="F2" i="5"/>
  <c r="B5" i="5"/>
  <c r="BH82" i="4"/>
  <c r="AY97" i="4"/>
  <c r="AS97" i="4"/>
  <c r="AS140" i="4" s="1"/>
  <c r="AX97" i="4"/>
  <c r="BG97" i="4"/>
  <c r="BH97" i="4"/>
  <c r="BC140" i="4"/>
  <c r="AZ140" i="4"/>
  <c r="BE138" i="4"/>
  <c r="BF138" i="4"/>
  <c r="BA140" i="4"/>
  <c r="AY140" i="4"/>
  <c r="BH138" i="4"/>
  <c r="BB140" i="4"/>
  <c r="BH140" i="4" s="1"/>
  <c r="BE96" i="4"/>
  <c r="AW140" i="4"/>
  <c r="BG47" i="4"/>
  <c r="BG96" i="4"/>
  <c r="AX140" i="4"/>
  <c r="BG140" i="4" s="1"/>
  <c r="BG138" i="4"/>
  <c r="AQ140" i="4"/>
  <c r="BE140" i="4" s="1"/>
  <c r="AU97" i="4"/>
  <c r="E5" i="5" l="1"/>
  <c r="F5" i="5"/>
  <c r="AU140" i="4"/>
  <c r="BF140" i="4" s="1"/>
  <c r="BF97" i="4"/>
</calcChain>
</file>

<file path=xl/sharedStrings.xml><?xml version="1.0" encoding="utf-8"?>
<sst xmlns="http://schemas.openxmlformats.org/spreadsheetml/2006/main" count="1233" uniqueCount="186">
  <si>
    <t>Reporte de ejecución presupuestal</t>
  </si>
  <si>
    <t>Usuario Solicitante:</t>
  </si>
  <si>
    <t>MHgariza Gina Milena Ariza Gomez</t>
  </si>
  <si>
    <t>Unidad ó Subunidad Ejecutora  Solicitante:</t>
  </si>
  <si>
    <t xml:space="preserve">46-04-00 INSTITUTO NACIONAL PARA CIEGOS (INCI) </t>
  </si>
  <si>
    <t>Fecha y Hora Sistema:</t>
  </si>
  <si>
    <t>2024-04-01-10:38 a. m.</t>
  </si>
  <si>
    <t>AÑO FISCAL:</t>
  </si>
  <si>
    <t>2024</t>
  </si>
  <si>
    <t>VIGENCIA PRESUPUESTAL:</t>
  </si>
  <si>
    <t>ACTUAL</t>
  </si>
  <si>
    <t>FECHA MOVIMIENTOS:</t>
  </si>
  <si>
    <t>1/01/2024 A 31/03/2024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</si>
  <si>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</si>
  <si>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</si>
  <si>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</si>
  <si>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</si>
  <si>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</si>
  <si>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</si>
  <si>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</si>
  <si>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</si>
  <si>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</si>
  <si>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</si>
  <si>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</si>
  <si>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</si>
  <si>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</si>
  <si>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</si>
  <si>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</si>
  <si>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</si>
  <si>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</si>
  <si>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</si>
  <si>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</si>
  <si>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</si>
  <si>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</si>
  <si>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</si>
  <si>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</si>
  <si>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</si>
  <si>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</si>
  <si>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</si>
  <si>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</si>
  <si>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</si>
  <si>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</si>
  <si>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</si>
  <si>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</si>
  <si>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</si>
  <si>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</si>
  <si>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</si>
  <si>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</si>
  <si>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Propios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</si>
  <si>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</si>
  <si>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</si>
  <si>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</si>
  <si>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</si>
  <si>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</si>
  <si>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</si>
  <si>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</si>
  <si>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</si>
  <si>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</si>
  <si>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</si>
  <si>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</si>
  <si>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</si>
  <si>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</si>
  <si>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</si>
  <si>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</si>
  <si>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</si>
  <si>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</si>
  <si>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</si>
  <si>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</si>
  <si>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</si>
  <si>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</si>
  <si>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</si>
  <si>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</si>
  <si>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</si>
  <si>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</si>
  <si>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</si>
  <si>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</si>
  <si>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</si>
  <si>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</si>
  <si>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</si>
  <si>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</si>
  <si>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</si>
  <si>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</si>
  <si>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</si>
  <si>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</si>
  <si>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</si>
  <si>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</si>
  <si>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</si>
  <si>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</si>
  <si>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</si>
  <si>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</si>
  <si>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</si>
  <si>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</si>
  <si>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</si>
  <si>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</si>
  <si>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</si>
  <si>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</si>
  <si>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</si>
  <si>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</si>
  <si>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</si>
  <si>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</si>
  <si>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</si>
  <si>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</si>
  <si>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</si>
  <si>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</si>
  <si>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</si>
  <si>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</si>
  <si>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</si>
  <si>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</si>
  <si>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</si>
  <si>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</si>
  <si>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</si>
  <si>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</si>
  <si>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</si>
  <si>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</si>
  <si>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</si>
  <si>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</si>
  <si>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</si>
  <si>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</si>
  <si>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</si>
  <si>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</si>
  <si>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</si>
  <si>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</si>
  <si>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</si>
  <si>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RECREATIVOS, CULTURALES Y DEPORTIVOS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</si>
  <si>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</si>
  <si>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</si>
  <si>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</si>
  <si>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</si>
  <si>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</si>
  <si>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</si>
  <si>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</si>
  <si>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</si>
  <si>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</si>
  <si>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</si>
  <si>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</si>
  <si>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</si>
  <si>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</si>
  <si>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</si>
  <si>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</si>
  <si>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</si>
  <si>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</t>
  </si>
  <si>
    <t>OTROS RECURSOS DE TESORERIA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</si>
  <si>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</si>
  <si>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</si>
  <si>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</si>
  <si>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</si>
  <si>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</si>
  <si>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2203016</t>
  </si>
  <si>
    <t>SERVICIO DE PROMOCIÓN Y DIVULGACIÓN DE LOS DERECHOS DE LAS PERSONAS CON DISCAPACIDAD</t>
  </si>
  <si>
    <t>7. ACTORES DIFERENCIALES PARA EL CAMBIO / 1. UNA GOBERNANZA SÓLIDA PARA POTENCIAR LA GARANTÍA DE DERECHOS DE LA POBLACIÓN CON DISCAPACIDAD</t>
  </si>
  <si>
    <t>2203025</t>
  </si>
  <si>
    <t>SERVICIO DE ASISTENCIA TÉCNICA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</si>
  <si>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</si>
  <si>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</si>
  <si>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PROMOCIÓN Y DIVULGACIÓN DE LOS DERECHOS DE LAS PERSONAS CON DISCAPACIDAD - MEJORAMIENTO DE LOS PROCESOS DE ATENCIÓN PARA EL BENEFICIO DE LAS PERSONAS CON DISCAPACIDAD VISUAL A NIVEL   NACIONAL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</si>
  <si>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</si>
  <si>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ADQUIS. DE BYS - SERVICIO DE ASISTENCIA TÉCNICA -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</si>
  <si>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</si>
  <si>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</si>
  <si>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2299060</t>
  </si>
  <si>
    <t>SERVICIO DE IMPLEMENTACIÓN SISTEMAS DE GESTIÓN</t>
  </si>
  <si>
    <t>2299011</t>
  </si>
  <si>
    <t>SEDES ADECUADAS</t>
  </si>
  <si>
    <t>ADQUIS. DE BYS - SEDES ADECUADAS - OPTIMIZACIÓN DE LAS CAPACIDADES INSTITUCIONALES PARA FORTALECER LA GESTIÓN DE LOS PROCESOS A NIVEL  NACIONAL</t>
  </si>
  <si>
    <t>ADQUIS. DE BYS - SERVICIO DE IMPLEMENTACIÓN SISTEMAS DE GESTIÓN - OPTIMIZACIÓN DE LAS CAPACIDADES INSTITUCIONALES PARA FORTALECER LA GESTIÓN DE LOS PROCESOS A NIVEL  NACIONAL</t>
  </si>
  <si>
    <t>TOTAL GASTOS DE PERSONAL</t>
  </si>
  <si>
    <t>TOTAL GASTOS DE ADQUISICION DE BIENES Y SERVICIOS</t>
  </si>
  <si>
    <t>|</t>
  </si>
  <si>
    <t>TOTAL GASTOS DE TRANSFERENCIAS</t>
  </si>
  <si>
    <t>TOTAL GASTOS DE FUNCIONAMIENTO</t>
  </si>
  <si>
    <t xml:space="preserve">TOTAL GASTOS DE INVERSION </t>
  </si>
  <si>
    <t>TOTAL GASTOS INCI</t>
  </si>
  <si>
    <t>% CDP VS APROPIACIÓN</t>
  </si>
  <si>
    <t>% RP VS APROPIACIÓN</t>
  </si>
  <si>
    <t>% OBLIGACION VS APROPIACIÓN</t>
  </si>
  <si>
    <t>% PAGOS VS APROPIACIÓN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</si>
  <si>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</si>
  <si>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</si>
  <si>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</si>
  <si>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</si>
  <si>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APROPIACION
VIGENTE</t>
  </si>
  <si>
    <t>COMPROMISOS</t>
  </si>
  <si>
    <t>PAGOS</t>
  </si>
  <si>
    <t>% PAGOS VS COMPROMETIDO</t>
  </si>
  <si>
    <t>La Ejecución de Gastos de funcionamiento en relación con los  COMPROMISOS PRESUPUESTALES a corte a marzo de 2024 va en el 25%  y por concepto de PAGOS  en el 18% , considerandose una ejecución apropiada para el primer trimestre de 2024.</t>
  </si>
  <si>
    <t>La Ejecución de Gastos de Inversión en relación con los  COMPROMISOS PRESUPUESTALES a corte a marzo es del 44%  y por concepto de PAGOS  en el 3% , considerandose una adecuada contratación de lo aprobado en el plan de adquisiciones con recursos de inversión para el primer trimestre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</si>
</sst>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9"/>
      <color rgb="FF2D77C2"/>
      <name val="Arial Narrow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sz val="8"/>
      <name val="Arial"/>
      <family val="2"/>
    </font>
    <font>
      <b/>
      <sz val="9"/>
      <color rgb="FFFF0000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65">
    <xf numFmtId="0" fontId="3" fillId="0" borderId="0" xfId="0" applyFont="1" applyFill="1" applyBorder="1"/>
    <xf numFmtId="0" fontId="4" fillId="0" borderId="5" xfId="0" applyNumberFormat="1" applyFont="1" applyFill="1" applyBorder="1" applyAlignment="1">
      <alignment horizontal="right" vertical="center" wrapText="1" readingOrder="1"/>
    </xf>
    <xf numFmtId="4" fontId="4" fillId="0" borderId="5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2" borderId="6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9" fillId="0" borderId="0" xfId="0" applyFont="1" applyFill="1" applyBorder="1" applyAlignment="1">
      <alignment vertical="top"/>
    </xf>
    <xf numFmtId="0" fontId="11" fillId="0" borderId="0" xfId="0" applyFont="1" applyFill="1" applyBorder="1"/>
    <xf numFmtId="43" fontId="9" fillId="0" borderId="5" xfId="1" applyFont="1" applyFill="1" applyBorder="1" applyAlignment="1">
      <alignment vertical="top"/>
    </xf>
    <xf numFmtId="43" fontId="15" fillId="0" borderId="5" xfId="1" applyFont="1" applyFill="1" applyBorder="1" applyAlignment="1">
      <alignment vertical="top"/>
    </xf>
    <xf numFmtId="0" fontId="9" fillId="0" borderId="0" xfId="2" applyFont="1" applyFill="1" applyBorder="1" applyAlignment="1">
      <alignment vertical="top"/>
    </xf>
    <xf numFmtId="0" fontId="12" fillId="0" borderId="5" xfId="2" applyNumberFormat="1" applyFont="1" applyFill="1" applyBorder="1" applyAlignment="1">
      <alignment horizontal="center" vertical="center" wrapText="1" readingOrder="1"/>
    </xf>
    <xf numFmtId="0" fontId="16" fillId="0" borderId="5" xfId="2" applyNumberFormat="1" applyFont="1" applyFill="1" applyBorder="1" applyAlignment="1">
      <alignment horizontal="center" vertical="center" wrapText="1" readingOrder="1"/>
    </xf>
    <xf numFmtId="9" fontId="5" fillId="0" borderId="5" xfId="3" applyFont="1" applyFill="1" applyBorder="1" applyAlignment="1">
      <alignment vertical="top"/>
    </xf>
    <xf numFmtId="9" fontId="14" fillId="0" borderId="5" xfId="3" applyFont="1" applyFill="1" applyBorder="1" applyAlignment="1">
      <alignment vertical="top"/>
    </xf>
    <xf numFmtId="9" fontId="13" fillId="0" borderId="5" xfId="3" applyFont="1" applyFill="1" applyBorder="1" applyAlignment="1">
      <alignment vertical="top"/>
    </xf>
    <xf numFmtId="9" fontId="16" fillId="0" borderId="5" xfId="3" applyFont="1" applyFill="1" applyBorder="1" applyAlignment="1">
      <alignment vertical="top"/>
    </xf>
    <xf numFmtId="9" fontId="17" fillId="0" borderId="5" xfId="3" applyFont="1" applyFill="1" applyBorder="1" applyAlignment="1">
      <alignment vertical="top"/>
    </xf>
    <xf numFmtId="9" fontId="18" fillId="0" borderId="5" xfId="3" applyFont="1" applyFill="1" applyBorder="1" applyAlignment="1">
      <alignment vertical="top"/>
    </xf>
    <xf numFmtId="0" fontId="13" fillId="0" borderId="0" xfId="0" applyFont="1" applyFill="1" applyBorder="1"/>
    <xf numFmtId="0" fontId="12" fillId="3" borderId="5" xfId="0" applyNumberFormat="1" applyFont="1" applyFill="1" applyBorder="1" applyAlignment="1">
      <alignment horizontal="center" vertical="center" wrapText="1" readingOrder="1"/>
    </xf>
    <xf numFmtId="4" fontId="12" fillId="3" borderId="5" xfId="0" applyNumberFormat="1" applyFont="1" applyFill="1" applyBorder="1" applyAlignment="1">
      <alignment horizontal="right" vertical="center" wrapText="1" readingOrder="1"/>
    </xf>
    <xf numFmtId="0" fontId="12" fillId="3" borderId="5" xfId="0" applyNumberFormat="1" applyFont="1" applyFill="1" applyBorder="1" applyAlignment="1">
      <alignment horizontal="right" vertical="center" wrapText="1" readingOrder="1"/>
    </xf>
    <xf numFmtId="9" fontId="13" fillId="3" borderId="5" xfId="3" applyFont="1" applyFill="1" applyBorder="1" applyAlignment="1">
      <alignment vertical="top"/>
    </xf>
    <xf numFmtId="9" fontId="16" fillId="3" borderId="5" xfId="3" applyFont="1" applyFill="1" applyBorder="1" applyAlignment="1">
      <alignment vertical="top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4" fontId="12" fillId="5" borderId="5" xfId="0" applyNumberFormat="1" applyFont="1" applyFill="1" applyBorder="1" applyAlignment="1">
      <alignment horizontal="right" vertical="center" wrapText="1" readingOrder="1"/>
    </xf>
    <xf numFmtId="0" fontId="12" fillId="5" borderId="5" xfId="0" applyNumberFormat="1" applyFont="1" applyFill="1" applyBorder="1" applyAlignment="1">
      <alignment horizontal="right" vertical="center" wrapText="1" readingOrder="1"/>
    </xf>
    <xf numFmtId="9" fontId="13" fillId="5" borderId="5" xfId="3" applyFont="1" applyFill="1" applyBorder="1" applyAlignment="1">
      <alignment vertical="top"/>
    </xf>
    <xf numFmtId="9" fontId="16" fillId="5" borderId="5" xfId="3" applyFont="1" applyFill="1" applyBorder="1" applyAlignment="1">
      <alignment vertical="top"/>
    </xf>
    <xf numFmtId="9" fontId="5" fillId="5" borderId="5" xfId="3" applyFont="1" applyFill="1" applyBorder="1" applyAlignment="1">
      <alignment vertical="top"/>
    </xf>
    <xf numFmtId="9" fontId="14" fillId="5" borderId="5" xfId="3" applyFont="1" applyFill="1" applyBorder="1" applyAlignment="1">
      <alignment vertical="top"/>
    </xf>
    <xf numFmtId="9" fontId="17" fillId="5" borderId="5" xfId="3" applyFont="1" applyFill="1" applyBorder="1" applyAlignment="1">
      <alignment vertical="top"/>
    </xf>
    <xf numFmtId="9" fontId="18" fillId="5" borderId="5" xfId="3" applyFont="1" applyFill="1" applyBorder="1" applyAlignment="1">
      <alignment vertical="top"/>
    </xf>
    <xf numFmtId="43" fontId="8" fillId="6" borderId="5" xfId="1" applyFont="1" applyFill="1" applyBorder="1" applyAlignment="1">
      <alignment horizontal="right" vertical="top" wrapText="1"/>
    </xf>
    <xf numFmtId="9" fontId="17" fillId="6" borderId="5" xfId="3" applyFont="1" applyFill="1" applyBorder="1" applyAlignment="1">
      <alignment vertical="top"/>
    </xf>
    <xf numFmtId="9" fontId="18" fillId="6" borderId="5" xfId="3" applyFont="1" applyFill="1" applyBorder="1" applyAlignment="1">
      <alignment vertical="top"/>
    </xf>
    <xf numFmtId="43" fontId="8" fillId="6" borderId="9" xfId="1" applyFont="1" applyFill="1" applyBorder="1" applyAlignment="1">
      <alignment horizontal="right" vertical="top" wrapText="1"/>
    </xf>
    <xf numFmtId="0" fontId="12" fillId="6" borderId="5" xfId="0" applyNumberFormat="1" applyFont="1" applyFill="1" applyBorder="1" applyAlignment="1">
      <alignment horizontal="center" vertical="center" wrapText="1" readingOrder="1"/>
    </xf>
    <xf numFmtId="4" fontId="12" fillId="6" borderId="5" xfId="0" applyNumberFormat="1" applyFont="1" applyFill="1" applyBorder="1" applyAlignment="1">
      <alignment horizontal="right" vertical="center" wrapText="1" readingOrder="1"/>
    </xf>
    <xf numFmtId="0" fontId="12" fillId="6" borderId="5" xfId="0" applyNumberFormat="1" applyFont="1" applyFill="1" applyBorder="1" applyAlignment="1">
      <alignment horizontal="right" vertical="center" wrapText="1" readingOrder="1"/>
    </xf>
    <xf numFmtId="9" fontId="13" fillId="6" borderId="5" xfId="3" applyFont="1" applyFill="1" applyBorder="1" applyAlignment="1">
      <alignment vertical="top"/>
    </xf>
    <xf numFmtId="9" fontId="16" fillId="6" borderId="5" xfId="3" applyFont="1" applyFill="1" applyBorder="1" applyAlignment="1">
      <alignment vertical="top"/>
    </xf>
    <xf numFmtId="43" fontId="8" fillId="4" borderId="5" xfId="1" applyFont="1" applyFill="1" applyBorder="1" applyAlignment="1">
      <alignment horizontal="right" vertical="top" wrapText="1"/>
    </xf>
    <xf numFmtId="9" fontId="17" fillId="4" borderId="5" xfId="3" applyFont="1" applyFill="1" applyBorder="1" applyAlignment="1">
      <alignment vertical="top"/>
    </xf>
    <xf numFmtId="9" fontId="18" fillId="4" borderId="5" xfId="3" applyFont="1" applyFill="1" applyBorder="1" applyAlignment="1">
      <alignment vertical="top"/>
    </xf>
    <xf numFmtId="4" fontId="10" fillId="4" borderId="5" xfId="0" applyNumberFormat="1" applyFont="1" applyFill="1" applyBorder="1" applyAlignment="1">
      <alignment horizontal="right" vertical="center" wrapText="1" readingOrder="1"/>
    </xf>
    <xf numFmtId="9" fontId="5" fillId="4" borderId="5" xfId="3" applyFont="1" applyFill="1" applyBorder="1" applyAlignment="1">
      <alignment vertical="top"/>
    </xf>
    <xf numFmtId="9" fontId="14" fillId="4" borderId="5" xfId="3" applyFont="1" applyFill="1" applyBorder="1" applyAlignment="1">
      <alignment vertical="top"/>
    </xf>
    <xf numFmtId="0" fontId="5" fillId="0" borderId="0" xfId="0" applyFont="1" applyFill="1" applyBorder="1"/>
    <xf numFmtId="0" fontId="19" fillId="7" borderId="0" xfId="2" applyFont="1" applyFill="1" applyBorder="1" applyAlignment="1">
      <alignment vertical="top"/>
    </xf>
    <xf numFmtId="0" fontId="20" fillId="0" borderId="0" xfId="2" applyFont="1" applyFill="1" applyBorder="1" applyAlignment="1">
      <alignment vertical="top"/>
    </xf>
    <xf numFmtId="0" fontId="20" fillId="7" borderId="0" xfId="2" applyFont="1" applyFill="1" applyBorder="1" applyAlignment="1">
      <alignment vertical="top"/>
    </xf>
    <xf numFmtId="0" fontId="21" fillId="7" borderId="0" xfId="2" applyFont="1" applyFill="1" applyBorder="1" applyAlignment="1">
      <alignment vertical="top"/>
    </xf>
    <xf numFmtId="0" fontId="17" fillId="7" borderId="0" xfId="2" applyFont="1" applyFill="1" applyBorder="1" applyAlignment="1">
      <alignment vertical="top"/>
    </xf>
    <xf numFmtId="0" fontId="22" fillId="7" borderId="0" xfId="5" applyFont="1" applyFill="1" applyAlignment="1">
      <alignment vertical="top" wrapText="1"/>
    </xf>
    <xf numFmtId="0" fontId="23" fillId="7" borderId="0" xfId="2" applyFont="1" applyFill="1" applyBorder="1" applyAlignment="1">
      <alignment vertical="top"/>
    </xf>
    <xf numFmtId="0" fontId="24" fillId="7" borderId="0" xfId="2" applyFont="1" applyFill="1" applyBorder="1" applyAlignment="1">
      <alignment vertical="top"/>
    </xf>
    <xf numFmtId="0" fontId="12" fillId="2" borderId="6" xfId="0" applyNumberFormat="1" applyFont="1" applyFill="1" applyBorder="1" applyAlignment="1">
      <alignment horizontal="center" vertical="top" wrapText="1" readingOrder="1"/>
    </xf>
    <xf numFmtId="0" fontId="4" fillId="4" borderId="9" xfId="0" applyNumberFormat="1" applyFont="1" applyFill="1" applyBorder="1" applyAlignment="1">
      <alignment vertical="top" wrapText="1"/>
    </xf>
    <xf numFmtId="43" fontId="4" fillId="4" borderId="5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7" borderId="0" xfId="0" applyFont="1" applyFill="1" applyBorder="1" applyAlignment="1">
      <alignment vertical="top"/>
    </xf>
    <xf numFmtId="0" fontId="4" fillId="8" borderId="9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/>
    </xf>
    <xf numFmtId="0" fontId="12" fillId="9" borderId="9" xfId="0" applyNumberFormat="1" applyFont="1" applyFill="1" applyBorder="1" applyAlignment="1">
      <alignment vertical="center" wrapText="1"/>
    </xf>
    <xf numFmtId="43" fontId="12" fillId="9" borderId="5" xfId="1" applyFont="1" applyFill="1" applyBorder="1" applyAlignment="1">
      <alignment horizontal="right" vertical="center" wrapText="1"/>
    </xf>
    <xf numFmtId="0" fontId="12" fillId="10" borderId="9" xfId="0" applyNumberFormat="1" applyFont="1" applyFill="1" applyBorder="1" applyAlignment="1">
      <alignment vertical="center" wrapText="1"/>
    </xf>
    <xf numFmtId="9" fontId="5" fillId="0" borderId="0" xfId="8" applyFont="1" applyFill="1" applyBorder="1" applyAlignment="1">
      <alignment vertical="top"/>
    </xf>
    <xf numFmtId="43" fontId="4" fillId="4" borderId="5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top" wrapText="1" readingOrder="1"/>
    </xf>
    <xf numFmtId="0" fontId="13" fillId="0" borderId="5" xfId="0" applyFont="1" applyFill="1" applyBorder="1" applyAlignment="1">
      <alignment horizontal="center" vertical="center"/>
    </xf>
    <xf numFmtId="9" fontId="16" fillId="10" borderId="5" xfId="3" applyFont="1" applyFill="1" applyBorder="1" applyAlignment="1">
      <alignment horizontal="center" vertical="center"/>
    </xf>
    <xf numFmtId="9" fontId="13" fillId="10" borderId="5" xfId="3" applyFont="1" applyFill="1" applyBorder="1" applyAlignment="1">
      <alignment horizontal="center" vertical="center"/>
    </xf>
    <xf numFmtId="9" fontId="14" fillId="4" borderId="5" xfId="3" applyFont="1" applyFill="1" applyBorder="1" applyAlignment="1">
      <alignment horizontal="center" vertical="top"/>
    </xf>
    <xf numFmtId="9" fontId="5" fillId="4" borderId="5" xfId="3" applyFont="1" applyFill="1" applyBorder="1" applyAlignment="1">
      <alignment horizontal="center" vertical="top"/>
    </xf>
    <xf numFmtId="9" fontId="16" fillId="9" borderId="5" xfId="3" applyFont="1" applyFill="1" applyBorder="1" applyAlignment="1">
      <alignment horizontal="center" vertical="center"/>
    </xf>
    <xf numFmtId="9" fontId="13" fillId="9" borderId="5" xfId="3" applyFont="1" applyFill="1" applyBorder="1" applyAlignment="1">
      <alignment horizontal="center" vertical="center"/>
    </xf>
    <xf numFmtId="9" fontId="14" fillId="8" borderId="5" xfId="3" applyFont="1" applyFill="1" applyBorder="1" applyAlignment="1">
      <alignment horizontal="center" vertical="center"/>
    </xf>
    <xf numFmtId="9" fontId="5" fillId="8" borderId="5" xfId="3" applyFont="1" applyFill="1" applyBorder="1" applyAlignment="1">
      <alignment horizontal="center" vertical="center"/>
    </xf>
    <xf numFmtId="43" fontId="4" fillId="8" borderId="5" xfId="1" applyFont="1" applyFill="1" applyBorder="1" applyAlignment="1">
      <alignment horizontal="center" vertical="center" wrapText="1"/>
    </xf>
    <xf numFmtId="43" fontId="12" fillId="10" borderId="5" xfId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7" borderId="0" xfId="0" applyFont="1" applyFill="1" applyBorder="1" applyAlignment="1">
      <alignment vertical="top"/>
    </xf>
    <xf numFmtId="0" fontId="5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horizontal="right" vertical="center" wrapText="1" readingOrder="1"/>
    </xf>
    <xf numFmtId="0" fontId="9" fillId="0" borderId="9" xfId="2" applyFont="1" applyFill="1" applyBorder="1" applyAlignment="1">
      <alignment horizontal="center" vertical="top"/>
    </xf>
    <xf numFmtId="0" fontId="9" fillId="0" borderId="11" xfId="2" applyFont="1" applyFill="1" applyBorder="1" applyAlignment="1">
      <alignment horizontal="center" vertical="top"/>
    </xf>
    <xf numFmtId="0" fontId="9" fillId="0" borderId="10" xfId="2" applyFont="1" applyFill="1" applyBorder="1" applyAlignment="1">
      <alignment horizontal="center" vertical="top"/>
    </xf>
    <xf numFmtId="0" fontId="8" fillId="6" borderId="5" xfId="0" applyNumberFormat="1" applyFont="1" applyFill="1" applyBorder="1" applyAlignment="1">
      <alignment horizontal="center" vertical="top" wrapText="1"/>
    </xf>
    <xf numFmtId="43" fontId="8" fillId="6" borderId="9" xfId="1" applyFont="1" applyFill="1" applyBorder="1" applyAlignment="1">
      <alignment horizontal="right" vertical="top" wrapText="1"/>
    </xf>
    <xf numFmtId="0" fontId="3" fillId="6" borderId="10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8" fillId="4" borderId="5" xfId="0" applyNumberFormat="1" applyFont="1" applyFill="1" applyBorder="1" applyAlignment="1">
      <alignment horizontal="center" vertical="top" wrapText="1"/>
    </xf>
    <xf numFmtId="43" fontId="8" fillId="4" borderId="5" xfId="1" applyFont="1" applyFill="1" applyBorder="1" applyAlignment="1">
      <alignment horizontal="center" vertical="top" wrapText="1"/>
    </xf>
    <xf numFmtId="4" fontId="10" fillId="4" borderId="9" xfId="0" applyNumberFormat="1" applyFont="1" applyFill="1" applyBorder="1" applyAlignment="1">
      <alignment horizontal="right" vertical="center" wrapText="1" readingOrder="1"/>
    </xf>
    <xf numFmtId="0" fontId="3" fillId="4" borderId="10" xfId="0" applyFont="1" applyFill="1" applyBorder="1" applyAlignment="1">
      <alignment horizontal="right" vertical="center" wrapText="1" readingOrder="1"/>
    </xf>
    <xf numFmtId="0" fontId="4" fillId="0" borderId="5" xfId="0" applyNumberFormat="1" applyFont="1" applyFill="1" applyBorder="1" applyAlignment="1">
      <alignment horizontal="right" vertical="center" wrapText="1" readingOrder="1"/>
    </xf>
    <xf numFmtId="0" fontId="5" fillId="0" borderId="5" xfId="0" applyFont="1" applyFill="1" applyBorder="1"/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vertical="center" wrapText="1" readingOrder="1"/>
    </xf>
    <xf numFmtId="0" fontId="4" fillId="0" borderId="5" xfId="0" applyNumberFormat="1" applyFont="1" applyFill="1" applyBorder="1" applyAlignment="1">
      <alignment horizontal="left" vertical="center" wrapText="1" readingOrder="1"/>
    </xf>
    <xf numFmtId="0" fontId="4" fillId="0" borderId="9" xfId="0" applyNumberFormat="1" applyFont="1" applyFill="1" applyBorder="1" applyAlignment="1">
      <alignment vertical="center" wrapText="1" readingOrder="1"/>
    </xf>
    <xf numFmtId="0" fontId="4" fillId="0" borderId="11" xfId="0" applyNumberFormat="1" applyFont="1" applyFill="1" applyBorder="1" applyAlignment="1">
      <alignment vertical="center" wrapText="1" readingOrder="1"/>
    </xf>
    <xf numFmtId="0" fontId="4" fillId="0" borderId="10" xfId="0" applyNumberFormat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vertical="center" wrapText="1" readingOrder="1"/>
    </xf>
    <xf numFmtId="0" fontId="13" fillId="5" borderId="5" xfId="0" applyFont="1" applyFill="1" applyBorder="1"/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5" borderId="5" xfId="0" applyNumberFormat="1" applyFont="1" applyFill="1" applyBorder="1" applyAlignment="1">
      <alignment horizontal="left" vertical="center" wrapText="1" readingOrder="1"/>
    </xf>
    <xf numFmtId="0" fontId="12" fillId="5" borderId="5" xfId="0" applyNumberFormat="1" applyFont="1" applyFill="1" applyBorder="1" applyAlignment="1">
      <alignment horizontal="right" vertical="center" wrapText="1" readingOrder="1"/>
    </xf>
    <xf numFmtId="0" fontId="12" fillId="3" borderId="5" xfId="0" applyNumberFormat="1" applyFont="1" applyFill="1" applyBorder="1" applyAlignment="1">
      <alignment horizontal="right" vertical="center" wrapText="1" readingOrder="1"/>
    </xf>
    <xf numFmtId="0" fontId="13" fillId="3" borderId="5" xfId="0" applyFont="1" applyFill="1" applyBorder="1"/>
    <xf numFmtId="0" fontId="12" fillId="3" borderId="5" xfId="0" applyNumberFormat="1" applyFont="1" applyFill="1" applyBorder="1" applyAlignment="1">
      <alignment horizontal="center" vertical="center" wrapText="1" readingOrder="1"/>
    </xf>
    <xf numFmtId="0" fontId="12" fillId="3" borderId="5" xfId="0" applyNumberFormat="1" applyFont="1" applyFill="1" applyBorder="1" applyAlignment="1">
      <alignment vertical="center" wrapText="1" readingOrder="1"/>
    </xf>
    <xf numFmtId="0" fontId="12" fillId="3" borderId="5" xfId="0" applyNumberFormat="1" applyFont="1" applyFill="1" applyBorder="1" applyAlignment="1">
      <alignment horizontal="left" vertical="center" wrapText="1" readingOrder="1"/>
    </xf>
    <xf numFmtId="4" fontId="12" fillId="3" borderId="5" xfId="0" applyNumberFormat="1" applyFont="1" applyFill="1" applyBorder="1" applyAlignment="1">
      <alignment horizontal="right" vertical="center" wrapText="1" readingOrder="1"/>
    </xf>
    <xf numFmtId="0" fontId="12" fillId="6" borderId="5" xfId="0" applyNumberFormat="1" applyFont="1" applyFill="1" applyBorder="1" applyAlignment="1">
      <alignment horizontal="right" vertical="center" wrapText="1" readingOrder="1"/>
    </xf>
    <xf numFmtId="0" fontId="13" fillId="6" borderId="5" xfId="0" applyFont="1" applyFill="1" applyBorder="1"/>
    <xf numFmtId="0" fontId="12" fillId="6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horizontal="left" vertical="center" wrapText="1" readingOrder="1"/>
    </xf>
    <xf numFmtId="0" fontId="4" fillId="2" borderId="6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2" borderId="7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0" borderId="3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4" fontId="12" fillId="0" borderId="5" xfId="0" applyNumberFormat="1" applyFont="1" applyFill="1" applyBorder="1" applyAlignment="1">
      <alignment horizontal="right" vertical="center" wrapText="1" readingOrder="1"/>
    </xf>
    <xf numFmtId="43" fontId="8" fillId="0" borderId="5" xfId="1" applyFont="1" applyFill="1" applyBorder="1" applyAlignment="1">
      <alignment horizontal="right" vertical="top" wrapText="1"/>
    </xf>
    <xf numFmtId="4" fontId="10" fillId="0" borderId="5" xfId="0" applyNumberFormat="1" applyFont="1" applyFill="1" applyBorder="1" applyAlignment="1">
      <alignment horizontal="right" vertical="center" wrapText="1" readingOrder="1"/>
    </xf>
    <xf numFmtId="0" fontId="23" fillId="0" borderId="0" xfId="2" applyFont="1" applyFill="1" applyBorder="1" applyAlignment="1">
      <alignment vertical="top"/>
    </xf>
    <xf numFmtId="43" fontId="5" fillId="0" borderId="0" xfId="0" applyNumberFormat="1" applyFont="1" applyFill="1" applyBorder="1"/>
    <xf numFmtId="0" fontId="4" fillId="0" borderId="6" xfId="0" applyNumberFormat="1" applyFont="1" applyFill="1" applyBorder="1" applyAlignment="1">
      <alignment horizontal="center" vertical="top" wrapText="1" readingOrder="1"/>
    </xf>
    <xf numFmtId="4" fontId="4" fillId="0" borderId="5" xfId="0" applyNumberFormat="1" applyFont="1" applyFill="1" applyBorder="1" applyAlignment="1">
      <alignment horizontal="right" vertical="center" wrapText="1" readingOrder="1"/>
    </xf>
    <xf numFmtId="4" fontId="12" fillId="0" borderId="5" xfId="0" applyNumberFormat="1" applyFont="1" applyFill="1" applyBorder="1" applyAlignment="1">
      <alignment horizontal="right" vertical="center" wrapText="1" readingOrder="1"/>
    </xf>
    <xf numFmtId="0" fontId="13" fillId="0" borderId="5" xfId="0" applyFont="1" applyFill="1" applyBorder="1"/>
    <xf numFmtId="43" fontId="8" fillId="0" borderId="5" xfId="1" applyFont="1" applyFill="1" applyBorder="1" applyAlignment="1">
      <alignment horizontal="center" vertical="top" wrapText="1"/>
    </xf>
    <xf numFmtId="4" fontId="10" fillId="0" borderId="9" xfId="0" applyNumberFormat="1" applyFont="1" applyFill="1" applyBorder="1" applyAlignment="1">
      <alignment horizontal="right" vertical="center" wrapText="1" readingOrder="1"/>
    </xf>
    <xf numFmtId="0" fontId="3" fillId="0" borderId="10" xfId="0" applyFont="1" applyFill="1" applyBorder="1" applyAlignment="1">
      <alignment horizontal="right" vertical="center" wrapText="1" readingOrder="1"/>
    </xf>
    <xf numFmtId="0" fontId="12" fillId="0" borderId="5" xfId="0" applyNumberFormat="1" applyFont="1" applyFill="1" applyBorder="1" applyAlignment="1">
      <alignment horizontal="right" vertical="center" wrapText="1" readingOrder="1"/>
    </xf>
    <xf numFmtId="43" fontId="8" fillId="0" borderId="9" xfId="1" applyFont="1" applyFill="1" applyBorder="1" applyAlignment="1">
      <alignment horizontal="right" vertical="top" wrapText="1"/>
    </xf>
    <xf numFmtId="43" fontId="9" fillId="0" borderId="9" xfId="1" applyFont="1" applyFill="1" applyBorder="1" applyAlignment="1">
      <alignment horizontal="center" vertical="top"/>
    </xf>
    <xf numFmtId="43" fontId="9" fillId="0" borderId="10" xfId="1" applyFont="1" applyFill="1" applyBorder="1" applyAlignment="1">
      <alignment horizontal="center" vertical="top"/>
    </xf>
    <xf numFmtId="0" fontId="12" fillId="0" borderId="5" xfId="0" applyNumberFormat="1" applyFont="1" applyFill="1" applyBorder="1" applyAlignment="1">
      <alignment horizontal="right" vertical="center" wrapText="1" readingOrder="1"/>
    </xf>
    <xf numFmtId="43" fontId="8" fillId="0" borderId="9" xfId="1" applyFont="1" applyFill="1" applyBorder="1" applyAlignment="1">
      <alignment horizontal="right" vertical="top" wrapText="1"/>
    </xf>
    <xf numFmtId="0" fontId="24" fillId="0" borderId="0" xfId="2" applyFont="1" applyFill="1" applyBorder="1" applyAlignment="1">
      <alignment vertical="top"/>
    </xf>
  </cellXfs>
  <cellStyles count="9">
    <cellStyle name="Millares" xfId="1" builtinId="3"/>
    <cellStyle name="Millares [0] 2 2 2 2 2 2 2 2" xfId="6" xr:uid="{00000000-0005-0000-0000-000001000000}"/>
    <cellStyle name="Millares 2" xfId="4" xr:uid="{00000000-0005-0000-0000-000002000000}"/>
    <cellStyle name="Normal" xfId="0" builtinId="0"/>
    <cellStyle name="Normal 2 2" xfId="2" xr:uid="{00000000-0005-0000-0000-000004000000}"/>
    <cellStyle name="Normal 2 2 2 2 4 2 2" xfId="7" xr:uid="{00000000-0005-0000-0000-000005000000}"/>
    <cellStyle name="Normal 3 2 2 2 2 2 2" xfId="5" xr:uid="{00000000-0005-0000-0000-000006000000}"/>
    <cellStyle name="Porcentaje" xfId="8" builtinId="5"/>
    <cellStyle name="Porcentaje 2 2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E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FUNCIONAMIENTO A MARZO</a:t>
            </a:r>
            <a:r>
              <a:rPr lang="en-US" baseline="0"/>
              <a:t> </a:t>
            </a:r>
            <a:r>
              <a:rPr lang="en-US"/>
              <a:t>31</a:t>
            </a:r>
            <a:r>
              <a:rPr lang="en-US" baseline="0"/>
              <a:t> DE 20</a:t>
            </a:r>
            <a:r>
              <a:rPr lang="en-US"/>
              <a:t>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grafica!$A$2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grafica!$B$1:$D$1</c:f>
              <c:strCache>
                <c:ptCount val="3"/>
                <c:pt idx="0">
                  <c:v>APROPIACION
VIGENTE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f>grafica!$B$2:$D$2</c:f>
              <c:numCache>
                <c:formatCode>_(* #,##0.00_);_(* \(#,##0.00\);_(* "-"??_);_(@_)</c:formatCode>
                <c:ptCount val="3"/>
                <c:pt idx="0">
                  <c:v>6224081767</c:v>
                </c:pt>
                <c:pt idx="1">
                  <c:v>1248293183</c:v>
                </c:pt>
                <c:pt idx="2">
                  <c:v>1232970480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0-491C-B258-EAC47C774A0E}"/>
            </c:ext>
          </c:extLst>
        </c:ser>
        <c:ser>
          <c:idx val="1"/>
          <c:order val="1"/>
          <c:tx>
            <c:strRef>
              <c:f>grafica!$A$3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grafica!$B$1:$D$1</c:f>
              <c:strCache>
                <c:ptCount val="3"/>
                <c:pt idx="0">
                  <c:v>APROPIACION
VIGENTE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f>grafica!$B$3:$D$3</c:f>
              <c:numCache>
                <c:formatCode>_(* #,##0.00_);_(* \(#,##0.00\);_(* "-"??_);_(@_)</c:formatCode>
                <c:ptCount val="3"/>
                <c:pt idx="0">
                  <c:v>800332825</c:v>
                </c:pt>
                <c:pt idx="1">
                  <c:v>602737456.39999998</c:v>
                </c:pt>
                <c:pt idx="2">
                  <c:v>82357793.920000002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0-491C-B258-EAC47C774A0E}"/>
            </c:ext>
          </c:extLst>
        </c:ser>
        <c:ser>
          <c:idx val="2"/>
          <c:order val="2"/>
          <c:tx>
            <c:strRef>
              <c:f>grafica!$A$4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grafica!$B$1:$D$1</c:f>
              <c:strCache>
                <c:ptCount val="3"/>
                <c:pt idx="0">
                  <c:v>APROPIACION
VIGENTE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f>grafica!$B$4:$D$4</c:f>
              <c:numCache>
                <c:formatCode>_(* #,##0.00_);_(* \(#,##0.00\);_(* "-"??_);_(@_)</c:formatCode>
                <c:ptCount val="3"/>
                <c:pt idx="0">
                  <c:v>477098868</c:v>
                </c:pt>
                <c:pt idx="1">
                  <c:v>38974618</c:v>
                </c:pt>
                <c:pt idx="2">
                  <c:v>10265618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0-491C-B258-EAC47C77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40131536"/>
        <c:axId val="-40134256"/>
      </c:barChart>
      <c:catAx>
        <c:axId val="-4013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34256"/>
        <c:crossesAt val="0"/>
        <c:auto val="1"/>
        <c:lblAlgn val="ctr"/>
        <c:lblOffset val="100"/>
        <c:noMultiLvlLbl val="0"/>
      </c:catAx>
      <c:valAx>
        <c:axId val="-4013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PRESUPUESTO</a:t>
                </a:r>
              </a:p>
            </c:rich>
          </c:tx>
          <c:layout>
            <c:manualLayout>
              <c:xMode val="edge"/>
              <c:yMode val="edge"/>
              <c:x val="0.44598684581209569"/>
              <c:y val="0.8556721563010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3153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INVERSIÓN A MARZO</a:t>
            </a:r>
            <a:r>
              <a:rPr lang="en-US" baseline="0"/>
              <a:t> </a:t>
            </a:r>
            <a:r>
              <a:rPr lang="en-US"/>
              <a:t>31</a:t>
            </a:r>
            <a:r>
              <a:rPr lang="en-US" baseline="0"/>
              <a:t> DE 20</a:t>
            </a:r>
            <a:r>
              <a:rPr lang="en-US"/>
              <a:t>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grafica!$A$9</c:f>
              <c:strCache>
                <c:ptCount val="1"/>
                <c:pt idx="0">
                  <c:v>MEJORAMIENTO DE LOS PROCESOS DE ATENCIÓN PARA EL BENEFICIO DE LAS PERSONAS CON DISCAPACIDAD VISUAL A NIVEL   NACIONAL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grafica!$B$8:$D$8</c:f>
              <c:strCache>
                <c:ptCount val="3"/>
                <c:pt idx="0">
                  <c:v>APROPIACION
VIGENTE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f>grafica!$B$9:$D$9</c:f>
              <c:numCache>
                <c:formatCode>_(* #,##0.00_);_(* \(#,##0.00\);_(* "-"??_);_(@_)</c:formatCode>
                <c:ptCount val="3"/>
                <c:pt idx="0">
                  <c:v>2125189009</c:v>
                </c:pt>
                <c:pt idx="1">
                  <c:v>1041732361</c:v>
                </c:pt>
                <c:pt idx="2">
                  <c:v>87383856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2-4C9D-8844-58F7F0046FAD}"/>
            </c:ext>
          </c:extLst>
        </c:ser>
        <c:ser>
          <c:idx val="1"/>
          <c:order val="1"/>
          <c:tx>
            <c:strRef>
              <c:f>grafica!$A$10</c:f>
              <c:strCache>
                <c:ptCount val="1"/>
                <c:pt idx="0">
                  <c:v>OPTIMIZACIÓN DE LAS CAPACIDADES INSTITUCIONALES PARA FORTALECER LA GESTIÓN DE LOS PROCESOS A NIVEL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grafica!$B$8:$D$8</c:f>
              <c:strCache>
                <c:ptCount val="3"/>
                <c:pt idx="0">
                  <c:v>APROPIACION
VIGENTE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f>grafica!$B$10:$D$10</c:f>
              <c:numCache>
                <c:formatCode>_(* #,##0.00_);_(* \(#,##0.00\);_(* "-"??_);_(@_)</c:formatCode>
                <c:ptCount val="3"/>
                <c:pt idx="0">
                  <c:v>1390131607</c:v>
                </c:pt>
                <c:pt idx="1">
                  <c:v>505734508</c:v>
                </c:pt>
                <c:pt idx="2">
                  <c:v>27874389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52-4C9D-8844-58F7F004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40140784"/>
        <c:axId val="-40143504"/>
      </c:barChart>
      <c:catAx>
        <c:axId val="-40140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43504"/>
        <c:crossesAt val="0"/>
        <c:auto val="1"/>
        <c:lblAlgn val="ctr"/>
        <c:lblOffset val="100"/>
        <c:noMultiLvlLbl val="0"/>
      </c:catAx>
      <c:valAx>
        <c:axId val="-4014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PRESUPUESTO</a:t>
                </a:r>
              </a:p>
            </c:rich>
          </c:tx>
          <c:layout>
            <c:manualLayout>
              <c:xMode val="edge"/>
              <c:yMode val="edge"/>
              <c:x val="0.44598684581209569"/>
              <c:y val="0.8556721563010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4078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66675</xdr:rowOff>
    </xdr:from>
    <xdr:to>
      <xdr:col>7</xdr:col>
      <xdr:colOff>399089</xdr:colOff>
      <xdr:row>5</xdr:row>
      <xdr:rowOff>4977053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7</xdr:col>
      <xdr:colOff>351464</xdr:colOff>
      <xdr:row>12</xdr:row>
      <xdr:rowOff>4910378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47"/>
  <sheetViews>
    <sheetView showGridLines="0" tabSelected="1" topLeftCell="A14" zoomScaleNormal="100" workbookViewId="0">
      <pane ySplit="2460" activePane="bottomLeft"/>
      <selection activeCell="BB14" activeCellId="2" sqref="AP1:AP1048576 AU1:AV1048576 BB1:BB1048576"/>
      <selection pane="bottomLeft" activeCell="AP24" sqref="AP24"/>
    </sheetView>
  </sheetViews>
  <sheetFormatPr baseColWidth="10" defaultRowHeight="13.5" x14ac:dyDescent="0.25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4" width="3.42578125" style="4" customWidth="1"/>
    <col min="15" max="25" width="2.7109375" style="4" customWidth="1"/>
    <col min="26" max="26" width="7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85546875" style="4" customWidth="1"/>
    <col min="31" max="34" width="2.7109375" style="4" customWidth="1"/>
    <col min="35" max="35" width="3.28515625" style="4" customWidth="1"/>
    <col min="36" max="36" width="3.140625" style="4" customWidth="1"/>
    <col min="37" max="38" width="2.7109375" style="4" customWidth="1"/>
    <col min="39" max="40" width="0.85546875" style="4" customWidth="1"/>
    <col min="41" max="41" width="1" style="4" customWidth="1"/>
    <col min="42" max="42" width="14.5703125" style="89" customWidth="1"/>
    <col min="43" max="43" width="15.7109375" style="4" customWidth="1"/>
    <col min="44" max="44" width="15.140625" style="4" customWidth="1"/>
    <col min="45" max="45" width="3.85546875" style="4" customWidth="1"/>
    <col min="46" max="46" width="7" style="4" customWidth="1"/>
    <col min="47" max="47" width="6.85546875" style="89" customWidth="1"/>
    <col min="48" max="48" width="7" style="89" customWidth="1"/>
    <col min="49" max="49" width="12.5703125" style="4" customWidth="1"/>
    <col min="50" max="50" width="15.85546875" style="4" customWidth="1"/>
    <col min="51" max="51" width="14.42578125" style="4" customWidth="1"/>
    <col min="52" max="52" width="14" style="4" customWidth="1"/>
    <col min="53" max="53" width="10.85546875" style="4" customWidth="1"/>
    <col min="54" max="54" width="15" style="89" customWidth="1"/>
    <col min="55" max="56" width="10.85546875" style="4" customWidth="1"/>
    <col min="57" max="57" width="10.140625" style="4" customWidth="1"/>
    <col min="58" max="16384" width="11.42578125" style="4"/>
  </cols>
  <sheetData>
    <row r="1" spans="1:56" ht="4.3499999999999996" customHeight="1" x14ac:dyDescent="0.25"/>
    <row r="2" spans="1:56" ht="4.3499999999999996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56" ht="14.1" customHeigh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M3" s="131" t="s">
        <v>0</v>
      </c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D3" s="132" t="s">
        <v>1</v>
      </c>
      <c r="AE3" s="130"/>
      <c r="AF3" s="130"/>
      <c r="AG3" s="130"/>
      <c r="AH3" s="130"/>
      <c r="AI3" s="130"/>
      <c r="AJ3" s="130"/>
      <c r="AK3" s="130"/>
      <c r="AL3" s="130"/>
      <c r="AM3" s="130"/>
      <c r="AO3" s="133" t="s">
        <v>2</v>
      </c>
      <c r="AP3" s="130"/>
      <c r="AQ3" s="130"/>
      <c r="AR3" s="130"/>
      <c r="AS3" s="130"/>
    </row>
    <row r="4" spans="1:56" ht="7.1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56" ht="28.35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D5" s="132" t="s">
        <v>3</v>
      </c>
      <c r="AE5" s="130"/>
      <c r="AF5" s="130"/>
      <c r="AG5" s="130"/>
      <c r="AH5" s="130"/>
      <c r="AI5" s="130"/>
      <c r="AJ5" s="130"/>
      <c r="AK5" s="130"/>
      <c r="AL5" s="130"/>
      <c r="AM5" s="130"/>
      <c r="AO5" s="133" t="s">
        <v>4</v>
      </c>
      <c r="AP5" s="130"/>
      <c r="AQ5" s="130"/>
      <c r="AR5" s="130"/>
      <c r="AS5" s="130"/>
    </row>
    <row r="6" spans="1:56" ht="2.8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O6" s="130"/>
      <c r="AP6" s="130"/>
      <c r="AQ6" s="130"/>
      <c r="AR6" s="130"/>
      <c r="AS6" s="130"/>
    </row>
    <row r="7" spans="1:56" x14ac:dyDescent="0.25"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O7" s="130"/>
      <c r="AP7" s="130"/>
      <c r="AQ7" s="130"/>
      <c r="AR7" s="130"/>
      <c r="AS7" s="130"/>
    </row>
    <row r="8" spans="1:56" ht="7.15" customHeight="1" x14ac:dyDescent="0.25"/>
    <row r="9" spans="1:56" ht="14.1" customHeight="1" x14ac:dyDescent="0.25">
      <c r="AD9" s="132" t="s">
        <v>5</v>
      </c>
      <c r="AE9" s="130"/>
      <c r="AF9" s="130"/>
      <c r="AG9" s="130"/>
      <c r="AH9" s="130"/>
      <c r="AI9" s="130"/>
      <c r="AJ9" s="130"/>
      <c r="AK9" s="130"/>
      <c r="AL9" s="130"/>
      <c r="AM9" s="130"/>
      <c r="AO9" s="133" t="s">
        <v>6</v>
      </c>
      <c r="AP9" s="130"/>
      <c r="AQ9" s="130"/>
      <c r="AR9" s="130"/>
      <c r="AS9" s="130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42" t="s">
        <v>7</v>
      </c>
      <c r="B14" s="135"/>
      <c r="C14" s="135"/>
      <c r="D14" s="135"/>
      <c r="E14" s="136"/>
      <c r="F14" s="143" t="s">
        <v>8</v>
      </c>
      <c r="G14" s="135"/>
      <c r="H14" s="136"/>
      <c r="I14" s="142" t="s">
        <v>9</v>
      </c>
      <c r="J14" s="135"/>
      <c r="K14" s="135"/>
      <c r="L14" s="135"/>
      <c r="M14" s="135"/>
      <c r="N14" s="135"/>
      <c r="O14" s="135"/>
      <c r="P14" s="136"/>
      <c r="Q14" s="144" t="s">
        <v>10</v>
      </c>
      <c r="R14" s="135"/>
      <c r="S14" s="135"/>
      <c r="T14" s="135"/>
      <c r="U14" s="135"/>
      <c r="V14" s="135"/>
      <c r="W14" s="136"/>
      <c r="X14" s="142" t="s">
        <v>11</v>
      </c>
      <c r="Y14" s="135"/>
      <c r="Z14" s="135"/>
      <c r="AA14" s="135"/>
      <c r="AB14" s="135"/>
      <c r="AC14" s="135"/>
      <c r="AD14" s="136"/>
      <c r="AE14" s="144" t="s">
        <v>12</v>
      </c>
      <c r="AF14" s="135"/>
      <c r="AG14" s="135"/>
      <c r="AH14" s="135"/>
      <c r="AI14" s="135"/>
      <c r="AJ14" s="136"/>
      <c r="AK14" s="3" t="s">
        <v>13</v>
      </c>
      <c r="AL14" s="3" t="s">
        <v>13</v>
      </c>
      <c r="AM14" s="138" t="s">
        <v>13</v>
      </c>
      <c r="AN14" s="130"/>
      <c r="AO14" s="130"/>
      <c r="AP14" s="90" t="s">
        <v>13</v>
      </c>
      <c r="AQ14" s="3" t="s">
        <v>13</v>
      </c>
      <c r="AR14" s="3" t="s">
        <v>13</v>
      </c>
      <c r="AS14" s="138" t="s">
        <v>13</v>
      </c>
      <c r="AT14" s="130"/>
      <c r="AU14" s="138" t="s">
        <v>13</v>
      </c>
      <c r="AV14" s="130"/>
      <c r="AW14" s="3" t="s">
        <v>13</v>
      </c>
      <c r="AX14" s="3" t="s">
        <v>13</v>
      </c>
      <c r="AY14" s="3" t="s">
        <v>13</v>
      </c>
      <c r="AZ14" s="3" t="s">
        <v>13</v>
      </c>
      <c r="BA14" s="3" t="s">
        <v>13</v>
      </c>
      <c r="BB14" s="90" t="s">
        <v>13</v>
      </c>
      <c r="BC14" s="3" t="s">
        <v>13</v>
      </c>
      <c r="BD14" s="3" t="s">
        <v>13</v>
      </c>
    </row>
    <row r="15" spans="1:56" x14ac:dyDescent="0.25">
      <c r="A15" s="134" t="s">
        <v>14</v>
      </c>
      <c r="B15" s="135"/>
      <c r="C15" s="135"/>
      <c r="D15" s="135"/>
      <c r="E15" s="135"/>
      <c r="F15" s="136"/>
      <c r="G15" s="137" t="s">
        <v>15</v>
      </c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6"/>
      <c r="AH15" s="7" t="s">
        <v>13</v>
      </c>
      <c r="AI15" s="7" t="s">
        <v>13</v>
      </c>
      <c r="AJ15" s="7" t="s">
        <v>13</v>
      </c>
      <c r="AK15" s="7" t="s">
        <v>13</v>
      </c>
      <c r="AL15" s="7" t="s">
        <v>13</v>
      </c>
      <c r="AM15" s="140" t="s">
        <v>13</v>
      </c>
      <c r="AN15" s="141"/>
      <c r="AO15" s="141"/>
      <c r="AP15" s="90" t="s">
        <v>13</v>
      </c>
      <c r="AQ15" s="3" t="s">
        <v>13</v>
      </c>
      <c r="AR15" s="3" t="s">
        <v>13</v>
      </c>
      <c r="AS15" s="138" t="s">
        <v>13</v>
      </c>
      <c r="AT15" s="130"/>
      <c r="AU15" s="138" t="s">
        <v>13</v>
      </c>
      <c r="AV15" s="130"/>
      <c r="AW15" s="3" t="s">
        <v>13</v>
      </c>
      <c r="AX15" s="3" t="s">
        <v>13</v>
      </c>
      <c r="AY15" s="3" t="s">
        <v>13</v>
      </c>
      <c r="AZ15" s="3" t="s">
        <v>13</v>
      </c>
      <c r="BA15" s="3" t="s">
        <v>13</v>
      </c>
      <c r="BB15" s="90" t="s">
        <v>13</v>
      </c>
      <c r="BC15" s="3" t="s">
        <v>13</v>
      </c>
      <c r="BD15" s="3" t="s">
        <v>13</v>
      </c>
    </row>
    <row r="16" spans="1:56" x14ac:dyDescent="0.25">
      <c r="A16" s="134" t="s">
        <v>16</v>
      </c>
      <c r="B16" s="135"/>
      <c r="C16" s="135"/>
      <c r="D16" s="135"/>
      <c r="E16" s="135"/>
      <c r="F16" s="135"/>
      <c r="G16" s="136"/>
      <c r="H16" s="137" t="s">
        <v>4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6"/>
      <c r="AP16" s="90" t="s">
        <v>13</v>
      </c>
      <c r="AQ16" s="3" t="s">
        <v>13</v>
      </c>
      <c r="AR16" s="3" t="s">
        <v>13</v>
      </c>
      <c r="AS16" s="138" t="s">
        <v>13</v>
      </c>
      <c r="AT16" s="130"/>
      <c r="AU16" s="138" t="s">
        <v>13</v>
      </c>
      <c r="AV16" s="130"/>
      <c r="AW16" s="3" t="s">
        <v>13</v>
      </c>
      <c r="AX16" s="3" t="s">
        <v>13</v>
      </c>
      <c r="AY16" s="3" t="s">
        <v>13</v>
      </c>
      <c r="AZ16" s="3" t="s">
        <v>13</v>
      </c>
      <c r="BA16" s="3" t="s">
        <v>13</v>
      </c>
      <c r="BB16" s="90" t="s">
        <v>13</v>
      </c>
      <c r="BC16" s="3" t="s">
        <v>13</v>
      </c>
      <c r="BD16" s="3" t="s">
        <v>13</v>
      </c>
    </row>
    <row r="17" spans="1:60" ht="67.5" x14ac:dyDescent="0.25">
      <c r="A17" s="127" t="s">
        <v>17</v>
      </c>
      <c r="B17" s="128"/>
      <c r="C17" s="139" t="s">
        <v>18</v>
      </c>
      <c r="D17" s="128"/>
      <c r="E17" s="127" t="s">
        <v>19</v>
      </c>
      <c r="F17" s="128"/>
      <c r="G17" s="127" t="s">
        <v>20</v>
      </c>
      <c r="H17" s="128"/>
      <c r="I17" s="127" t="s">
        <v>21</v>
      </c>
      <c r="J17" s="129"/>
      <c r="K17" s="128"/>
      <c r="L17" s="127" t="s">
        <v>22</v>
      </c>
      <c r="M17" s="129"/>
      <c r="N17" s="128"/>
      <c r="O17" s="127" t="s">
        <v>23</v>
      </c>
      <c r="P17" s="128"/>
      <c r="Q17" s="127" t="s">
        <v>24</v>
      </c>
      <c r="R17" s="128"/>
      <c r="S17" s="127" t="s">
        <v>25</v>
      </c>
      <c r="T17" s="129"/>
      <c r="U17" s="129"/>
      <c r="V17" s="129"/>
      <c r="W17" s="129"/>
      <c r="X17" s="129"/>
      <c r="Y17" s="129"/>
      <c r="Z17" s="128"/>
      <c r="AA17" s="127" t="s">
        <v>26</v>
      </c>
      <c r="AB17" s="129"/>
      <c r="AC17" s="129"/>
      <c r="AD17" s="129"/>
      <c r="AE17" s="128"/>
      <c r="AF17" s="127" t="s">
        <v>27</v>
      </c>
      <c r="AG17" s="129"/>
      <c r="AH17" s="128"/>
      <c r="AI17" s="6" t="s">
        <v>28</v>
      </c>
      <c r="AJ17" s="127" t="s">
        <v>29</v>
      </c>
      <c r="AK17" s="129"/>
      <c r="AL17" s="129"/>
      <c r="AM17" s="129"/>
      <c r="AN17" s="129"/>
      <c r="AO17" s="128"/>
      <c r="AP17" s="145" t="s">
        <v>30</v>
      </c>
      <c r="AQ17" s="6" t="s">
        <v>31</v>
      </c>
      <c r="AR17" s="6" t="s">
        <v>32</v>
      </c>
      <c r="AS17" s="127" t="s">
        <v>33</v>
      </c>
      <c r="AT17" s="128"/>
      <c r="AU17" s="151" t="s">
        <v>34</v>
      </c>
      <c r="AV17" s="128"/>
      <c r="AW17" s="6" t="s">
        <v>35</v>
      </c>
      <c r="AX17" s="6" t="s">
        <v>36</v>
      </c>
      <c r="AY17" s="6" t="s">
        <v>37</v>
      </c>
      <c r="AZ17" s="6" t="s">
        <v>38</v>
      </c>
      <c r="BA17" s="6" t="s">
        <v>39</v>
      </c>
      <c r="BB17" s="145" t="s">
        <v>40</v>
      </c>
      <c r="BC17" s="6" t="s">
        <v>41</v>
      </c>
      <c r="BD17" s="6" t="s">
        <v>42</v>
      </c>
      <c r="BE17" s="14" t="s">
        <v>172</v>
      </c>
      <c r="BF17" s="15" t="s">
        <v>173</v>
      </c>
      <c r="BG17" s="14" t="s">
        <v>174</v>
      </c>
      <c r="BH17" s="14" t="s">
        <v>175</v>
      </c>
    </row>
    <row r="18" spans="1:60" x14ac:dyDescent="0.25">
      <c r="A18" s="105" t="s">
        <v>43</v>
      </c>
      <c r="B18" s="104"/>
      <c r="C18" s="105" t="s">
        <v>50</v>
      </c>
      <c r="D18" s="104"/>
      <c r="E18" s="105"/>
      <c r="F18" s="104"/>
      <c r="G18" s="105"/>
      <c r="H18" s="104"/>
      <c r="I18" s="105"/>
      <c r="J18" s="104"/>
      <c r="K18" s="104"/>
      <c r="L18" s="105"/>
      <c r="M18" s="104"/>
      <c r="N18" s="104"/>
      <c r="O18" s="105"/>
      <c r="P18" s="104"/>
      <c r="Q18" s="105"/>
      <c r="R18" s="104"/>
      <c r="S18" s="106" t="s">
        <v>51</v>
      </c>
      <c r="T18" s="104"/>
      <c r="U18" s="104"/>
      <c r="V18" s="104"/>
      <c r="W18" s="104"/>
      <c r="X18" s="104"/>
      <c r="Y18" s="104"/>
      <c r="Z18" s="104"/>
      <c r="AA18" s="105" t="s">
        <v>44</v>
      </c>
      <c r="AB18" s="104"/>
      <c r="AC18" s="104"/>
      <c r="AD18" s="104"/>
      <c r="AE18" s="104"/>
      <c r="AF18" s="105" t="s">
        <v>45</v>
      </c>
      <c r="AG18" s="104"/>
      <c r="AH18" s="104"/>
      <c r="AI18" s="5">
        <v>10</v>
      </c>
      <c r="AJ18" s="107" t="s">
        <v>47</v>
      </c>
      <c r="AK18" s="104"/>
      <c r="AL18" s="104"/>
      <c r="AM18" s="104"/>
      <c r="AN18" s="104"/>
      <c r="AO18" s="104"/>
      <c r="AP18" s="2">
        <v>6224081767</v>
      </c>
      <c r="AQ18" s="2">
        <v>1273027226</v>
      </c>
      <c r="AR18" s="2">
        <v>4951054541</v>
      </c>
      <c r="AS18" s="103">
        <v>0</v>
      </c>
      <c r="AT18" s="104"/>
      <c r="AU18" s="152">
        <v>1248293183</v>
      </c>
      <c r="AV18" s="104"/>
      <c r="AW18" s="2">
        <v>24734043</v>
      </c>
      <c r="AX18" s="2">
        <v>1232970480</v>
      </c>
      <c r="AY18" s="2">
        <v>15322703</v>
      </c>
      <c r="AZ18" s="2">
        <v>1232970480</v>
      </c>
      <c r="BA18" s="1">
        <v>0</v>
      </c>
      <c r="BB18" s="2">
        <v>1232970480</v>
      </c>
      <c r="BC18" s="1">
        <v>0</v>
      </c>
      <c r="BD18" s="2">
        <v>140561</v>
      </c>
      <c r="BE18" s="16">
        <f>+AQ18/AP18</f>
        <v>0.20453253566647753</v>
      </c>
      <c r="BF18" s="17">
        <f>+AU18/AP18</f>
        <v>0.20055860924231975</v>
      </c>
      <c r="BG18" s="16">
        <f t="shared" ref="BG18:BG73" si="0">+AX18/AP18</f>
        <v>0.19809676770912513</v>
      </c>
      <c r="BH18" s="16">
        <f>+BB18/AP18</f>
        <v>0.19809676770912513</v>
      </c>
    </row>
    <row r="19" spans="1:60" x14ac:dyDescent="0.25">
      <c r="A19" s="105" t="s">
        <v>43</v>
      </c>
      <c r="B19" s="104"/>
      <c r="C19" s="105" t="s">
        <v>50</v>
      </c>
      <c r="D19" s="104"/>
      <c r="E19" s="105" t="s">
        <v>50</v>
      </c>
      <c r="F19" s="104"/>
      <c r="G19" s="105"/>
      <c r="H19" s="104"/>
      <c r="I19" s="105"/>
      <c r="J19" s="104"/>
      <c r="K19" s="104"/>
      <c r="L19" s="105"/>
      <c r="M19" s="104"/>
      <c r="N19" s="104"/>
      <c r="O19" s="105"/>
      <c r="P19" s="104"/>
      <c r="Q19" s="105"/>
      <c r="R19" s="104"/>
      <c r="S19" s="106" t="s">
        <v>52</v>
      </c>
      <c r="T19" s="104"/>
      <c r="U19" s="104"/>
      <c r="V19" s="104"/>
      <c r="W19" s="104"/>
      <c r="X19" s="104"/>
      <c r="Y19" s="104"/>
      <c r="Z19" s="104"/>
      <c r="AA19" s="105" t="s">
        <v>44</v>
      </c>
      <c r="AB19" s="104"/>
      <c r="AC19" s="104"/>
      <c r="AD19" s="104"/>
      <c r="AE19" s="104"/>
      <c r="AF19" s="105" t="s">
        <v>45</v>
      </c>
      <c r="AG19" s="104"/>
      <c r="AH19" s="104"/>
      <c r="AI19" s="5">
        <v>10</v>
      </c>
      <c r="AJ19" s="107" t="s">
        <v>47</v>
      </c>
      <c r="AK19" s="104"/>
      <c r="AL19" s="104"/>
      <c r="AM19" s="104"/>
      <c r="AN19" s="104"/>
      <c r="AO19" s="104"/>
      <c r="AP19" s="2">
        <v>6224081767</v>
      </c>
      <c r="AQ19" s="2">
        <v>1273027226</v>
      </c>
      <c r="AR19" s="2">
        <v>4951054541</v>
      </c>
      <c r="AS19" s="103">
        <v>0</v>
      </c>
      <c r="AT19" s="104"/>
      <c r="AU19" s="152">
        <v>1248293183</v>
      </c>
      <c r="AV19" s="104"/>
      <c r="AW19" s="2">
        <v>24734043</v>
      </c>
      <c r="AX19" s="2">
        <v>1232970480</v>
      </c>
      <c r="AY19" s="2">
        <v>15322703</v>
      </c>
      <c r="AZ19" s="2">
        <v>1232970480</v>
      </c>
      <c r="BA19" s="1">
        <v>0</v>
      </c>
      <c r="BB19" s="2">
        <v>1232970480</v>
      </c>
      <c r="BC19" s="1">
        <v>0</v>
      </c>
      <c r="BD19" s="2">
        <v>140561</v>
      </c>
      <c r="BE19" s="16">
        <f t="shared" ref="BE19:BE73" si="1">+AQ19/AP19</f>
        <v>0.20453253566647753</v>
      </c>
      <c r="BF19" s="17">
        <f t="shared" ref="BF19:BF73" si="2">+AU19/AP19</f>
        <v>0.20055860924231975</v>
      </c>
      <c r="BG19" s="16">
        <f t="shared" si="0"/>
        <v>0.19809676770912513</v>
      </c>
      <c r="BH19" s="16">
        <f t="shared" ref="BH19:BH73" si="3">+BB19/AP19</f>
        <v>0.19809676770912513</v>
      </c>
    </row>
    <row r="20" spans="1:60" s="22" customFormat="1" x14ac:dyDescent="0.25">
      <c r="A20" s="118" t="s">
        <v>43</v>
      </c>
      <c r="B20" s="117"/>
      <c r="C20" s="118" t="s">
        <v>50</v>
      </c>
      <c r="D20" s="117"/>
      <c r="E20" s="118" t="s">
        <v>50</v>
      </c>
      <c r="F20" s="117"/>
      <c r="G20" s="118" t="s">
        <v>50</v>
      </c>
      <c r="H20" s="117"/>
      <c r="I20" s="118"/>
      <c r="J20" s="117"/>
      <c r="K20" s="117"/>
      <c r="L20" s="118"/>
      <c r="M20" s="117"/>
      <c r="N20" s="117"/>
      <c r="O20" s="118"/>
      <c r="P20" s="117"/>
      <c r="Q20" s="118"/>
      <c r="R20" s="117"/>
      <c r="S20" s="119" t="s">
        <v>53</v>
      </c>
      <c r="T20" s="117"/>
      <c r="U20" s="117"/>
      <c r="V20" s="117"/>
      <c r="W20" s="117"/>
      <c r="X20" s="117"/>
      <c r="Y20" s="117"/>
      <c r="Z20" s="117"/>
      <c r="AA20" s="118" t="s">
        <v>44</v>
      </c>
      <c r="AB20" s="117"/>
      <c r="AC20" s="117"/>
      <c r="AD20" s="117"/>
      <c r="AE20" s="117"/>
      <c r="AF20" s="118" t="s">
        <v>45</v>
      </c>
      <c r="AG20" s="117"/>
      <c r="AH20" s="117"/>
      <c r="AI20" s="23">
        <v>10</v>
      </c>
      <c r="AJ20" s="120" t="s">
        <v>47</v>
      </c>
      <c r="AK20" s="117"/>
      <c r="AL20" s="117"/>
      <c r="AM20" s="117"/>
      <c r="AN20" s="117"/>
      <c r="AO20" s="117"/>
      <c r="AP20" s="146">
        <v>4195123405</v>
      </c>
      <c r="AQ20" s="24">
        <v>815961945</v>
      </c>
      <c r="AR20" s="24">
        <v>3379161460</v>
      </c>
      <c r="AS20" s="116">
        <v>0</v>
      </c>
      <c r="AT20" s="117"/>
      <c r="AU20" s="153">
        <v>815961945</v>
      </c>
      <c r="AV20" s="154"/>
      <c r="AW20" s="25">
        <v>0</v>
      </c>
      <c r="AX20" s="24">
        <v>807677619</v>
      </c>
      <c r="AY20" s="24">
        <v>8284326</v>
      </c>
      <c r="AZ20" s="24">
        <v>807677619</v>
      </c>
      <c r="BA20" s="25">
        <v>0</v>
      </c>
      <c r="BB20" s="146">
        <v>807677619</v>
      </c>
      <c r="BC20" s="25">
        <v>0</v>
      </c>
      <c r="BD20" s="24">
        <v>140561</v>
      </c>
      <c r="BE20" s="26">
        <f t="shared" si="1"/>
        <v>0.19450248925394842</v>
      </c>
      <c r="BF20" s="27">
        <f t="shared" si="2"/>
        <v>0.19450248925394842</v>
      </c>
      <c r="BG20" s="26">
        <f t="shared" si="0"/>
        <v>0.19252773781037319</v>
      </c>
      <c r="BH20" s="26">
        <f t="shared" si="3"/>
        <v>0.19252773781037319</v>
      </c>
    </row>
    <row r="21" spans="1:60" x14ac:dyDescent="0.25">
      <c r="A21" s="105" t="s">
        <v>43</v>
      </c>
      <c r="B21" s="104"/>
      <c r="C21" s="105" t="s">
        <v>50</v>
      </c>
      <c r="D21" s="104"/>
      <c r="E21" s="105" t="s">
        <v>50</v>
      </c>
      <c r="F21" s="104"/>
      <c r="G21" s="105" t="s">
        <v>50</v>
      </c>
      <c r="H21" s="104"/>
      <c r="I21" s="105" t="s">
        <v>54</v>
      </c>
      <c r="J21" s="104"/>
      <c r="K21" s="104"/>
      <c r="L21" s="105"/>
      <c r="M21" s="104"/>
      <c r="N21" s="104"/>
      <c r="O21" s="105"/>
      <c r="P21" s="104"/>
      <c r="Q21" s="105"/>
      <c r="R21" s="104"/>
      <c r="S21" s="106" t="s">
        <v>55</v>
      </c>
      <c r="T21" s="104"/>
      <c r="U21" s="104"/>
      <c r="V21" s="104"/>
      <c r="W21" s="104"/>
      <c r="X21" s="104"/>
      <c r="Y21" s="104"/>
      <c r="Z21" s="104"/>
      <c r="AA21" s="105" t="s">
        <v>44</v>
      </c>
      <c r="AB21" s="104"/>
      <c r="AC21" s="104"/>
      <c r="AD21" s="104"/>
      <c r="AE21" s="104"/>
      <c r="AF21" s="105" t="s">
        <v>45</v>
      </c>
      <c r="AG21" s="104"/>
      <c r="AH21" s="104"/>
      <c r="AI21" s="5">
        <v>10</v>
      </c>
      <c r="AJ21" s="107" t="s">
        <v>47</v>
      </c>
      <c r="AK21" s="104"/>
      <c r="AL21" s="104"/>
      <c r="AM21" s="104"/>
      <c r="AN21" s="104"/>
      <c r="AO21" s="104"/>
      <c r="AP21" s="2">
        <v>4195123405</v>
      </c>
      <c r="AQ21" s="2">
        <v>815961945</v>
      </c>
      <c r="AR21" s="2">
        <v>3379161460</v>
      </c>
      <c r="AS21" s="103">
        <v>0</v>
      </c>
      <c r="AT21" s="104"/>
      <c r="AU21" s="152">
        <v>815961945</v>
      </c>
      <c r="AV21" s="104"/>
      <c r="AW21" s="1">
        <v>0</v>
      </c>
      <c r="AX21" s="2">
        <v>807677619</v>
      </c>
      <c r="AY21" s="2">
        <v>8284326</v>
      </c>
      <c r="AZ21" s="2">
        <v>807677619</v>
      </c>
      <c r="BA21" s="1">
        <v>0</v>
      </c>
      <c r="BB21" s="2">
        <v>807677619</v>
      </c>
      <c r="BC21" s="1">
        <v>0</v>
      </c>
      <c r="BD21" s="2">
        <v>140561</v>
      </c>
      <c r="BE21" s="16">
        <f t="shared" si="1"/>
        <v>0.19450248925394842</v>
      </c>
      <c r="BF21" s="17">
        <f t="shared" si="2"/>
        <v>0.19450248925394842</v>
      </c>
      <c r="BG21" s="16">
        <f t="shared" si="0"/>
        <v>0.19252773781037319</v>
      </c>
      <c r="BH21" s="16">
        <f t="shared" si="3"/>
        <v>0.19252773781037319</v>
      </c>
    </row>
    <row r="22" spans="1:60" x14ac:dyDescent="0.25">
      <c r="A22" s="105" t="s">
        <v>43</v>
      </c>
      <c r="B22" s="104"/>
      <c r="C22" s="105" t="s">
        <v>50</v>
      </c>
      <c r="D22" s="104"/>
      <c r="E22" s="105" t="s">
        <v>50</v>
      </c>
      <c r="F22" s="104"/>
      <c r="G22" s="105" t="s">
        <v>50</v>
      </c>
      <c r="H22" s="104"/>
      <c r="I22" s="105" t="s">
        <v>54</v>
      </c>
      <c r="J22" s="104"/>
      <c r="K22" s="104"/>
      <c r="L22" s="105" t="s">
        <v>54</v>
      </c>
      <c r="M22" s="104"/>
      <c r="N22" s="104"/>
      <c r="O22" s="105"/>
      <c r="P22" s="104"/>
      <c r="Q22" s="105"/>
      <c r="R22" s="104"/>
      <c r="S22" s="106" t="s">
        <v>56</v>
      </c>
      <c r="T22" s="104"/>
      <c r="U22" s="104"/>
      <c r="V22" s="104"/>
      <c r="W22" s="104"/>
      <c r="X22" s="104"/>
      <c r="Y22" s="104"/>
      <c r="Z22" s="104"/>
      <c r="AA22" s="105" t="s">
        <v>44</v>
      </c>
      <c r="AB22" s="104"/>
      <c r="AC22" s="104"/>
      <c r="AD22" s="104"/>
      <c r="AE22" s="104"/>
      <c r="AF22" s="105" t="s">
        <v>45</v>
      </c>
      <c r="AG22" s="104"/>
      <c r="AH22" s="104"/>
      <c r="AI22" s="5">
        <v>10</v>
      </c>
      <c r="AJ22" s="107" t="s">
        <v>47</v>
      </c>
      <c r="AK22" s="104"/>
      <c r="AL22" s="104"/>
      <c r="AM22" s="104"/>
      <c r="AN22" s="104"/>
      <c r="AO22" s="104"/>
      <c r="AP22" s="2">
        <v>3218991613</v>
      </c>
      <c r="AQ22" s="2">
        <v>652739797</v>
      </c>
      <c r="AR22" s="2">
        <v>2566251816</v>
      </c>
      <c r="AS22" s="103">
        <v>0</v>
      </c>
      <c r="AT22" s="104"/>
      <c r="AU22" s="152">
        <v>652739797</v>
      </c>
      <c r="AV22" s="104"/>
      <c r="AW22" s="1">
        <v>0</v>
      </c>
      <c r="AX22" s="2">
        <v>652739797</v>
      </c>
      <c r="AY22" s="1">
        <v>0</v>
      </c>
      <c r="AZ22" s="2">
        <v>652739797</v>
      </c>
      <c r="BA22" s="1">
        <v>0</v>
      </c>
      <c r="BB22" s="2">
        <v>652739797</v>
      </c>
      <c r="BC22" s="1">
        <v>0</v>
      </c>
      <c r="BD22" s="2">
        <v>140561</v>
      </c>
      <c r="BE22" s="16">
        <f t="shared" si="1"/>
        <v>0.20277772528635662</v>
      </c>
      <c r="BF22" s="17">
        <f t="shared" si="2"/>
        <v>0.20277772528635662</v>
      </c>
      <c r="BG22" s="16">
        <f t="shared" si="0"/>
        <v>0.20277772528635662</v>
      </c>
      <c r="BH22" s="16">
        <f t="shared" si="3"/>
        <v>0.20277772528635662</v>
      </c>
    </row>
    <row r="23" spans="1:60" x14ac:dyDescent="0.25">
      <c r="A23" s="105" t="s">
        <v>43</v>
      </c>
      <c r="B23" s="104"/>
      <c r="C23" s="105" t="s">
        <v>50</v>
      </c>
      <c r="D23" s="104"/>
      <c r="E23" s="105" t="s">
        <v>50</v>
      </c>
      <c r="F23" s="104"/>
      <c r="G23" s="105" t="s">
        <v>50</v>
      </c>
      <c r="H23" s="104"/>
      <c r="I23" s="105" t="s">
        <v>54</v>
      </c>
      <c r="J23" s="104"/>
      <c r="K23" s="104"/>
      <c r="L23" s="105" t="s">
        <v>57</v>
      </c>
      <c r="M23" s="104"/>
      <c r="N23" s="104"/>
      <c r="O23" s="105"/>
      <c r="P23" s="104"/>
      <c r="Q23" s="105"/>
      <c r="R23" s="104"/>
      <c r="S23" s="106" t="s">
        <v>58</v>
      </c>
      <c r="T23" s="104"/>
      <c r="U23" s="104"/>
      <c r="V23" s="104"/>
      <c r="W23" s="104"/>
      <c r="X23" s="104"/>
      <c r="Y23" s="104"/>
      <c r="Z23" s="104"/>
      <c r="AA23" s="105" t="s">
        <v>44</v>
      </c>
      <c r="AB23" s="104"/>
      <c r="AC23" s="104"/>
      <c r="AD23" s="104"/>
      <c r="AE23" s="104"/>
      <c r="AF23" s="105" t="s">
        <v>45</v>
      </c>
      <c r="AG23" s="104"/>
      <c r="AH23" s="104"/>
      <c r="AI23" s="5">
        <v>10</v>
      </c>
      <c r="AJ23" s="107" t="s">
        <v>47</v>
      </c>
      <c r="AK23" s="104"/>
      <c r="AL23" s="104"/>
      <c r="AM23" s="104"/>
      <c r="AN23" s="104"/>
      <c r="AO23" s="104"/>
      <c r="AP23" s="2">
        <v>163594964</v>
      </c>
      <c r="AQ23" s="2">
        <v>36311215</v>
      </c>
      <c r="AR23" s="2">
        <v>127283749</v>
      </c>
      <c r="AS23" s="103">
        <v>0</v>
      </c>
      <c r="AT23" s="104"/>
      <c r="AU23" s="152">
        <v>36311215</v>
      </c>
      <c r="AV23" s="104"/>
      <c r="AW23" s="1">
        <v>0</v>
      </c>
      <c r="AX23" s="2">
        <v>36311215</v>
      </c>
      <c r="AY23" s="1">
        <v>0</v>
      </c>
      <c r="AZ23" s="2">
        <v>36311215</v>
      </c>
      <c r="BA23" s="1">
        <v>0</v>
      </c>
      <c r="BB23" s="2">
        <v>36311215</v>
      </c>
      <c r="BC23" s="1">
        <v>0</v>
      </c>
      <c r="BD23" s="1">
        <v>0</v>
      </c>
      <c r="BE23" s="16">
        <f t="shared" si="1"/>
        <v>0.22195802433136022</v>
      </c>
      <c r="BF23" s="17">
        <f t="shared" si="2"/>
        <v>0.22195802433136022</v>
      </c>
      <c r="BG23" s="16">
        <f t="shared" si="0"/>
        <v>0.22195802433136022</v>
      </c>
      <c r="BH23" s="16">
        <f t="shared" si="3"/>
        <v>0.22195802433136022</v>
      </c>
    </row>
    <row r="24" spans="1:60" x14ac:dyDescent="0.25">
      <c r="A24" s="105" t="s">
        <v>43</v>
      </c>
      <c r="B24" s="104"/>
      <c r="C24" s="105" t="s">
        <v>50</v>
      </c>
      <c r="D24" s="104"/>
      <c r="E24" s="105" t="s">
        <v>50</v>
      </c>
      <c r="F24" s="104"/>
      <c r="G24" s="105" t="s">
        <v>50</v>
      </c>
      <c r="H24" s="104"/>
      <c r="I24" s="105" t="s">
        <v>54</v>
      </c>
      <c r="J24" s="104"/>
      <c r="K24" s="104"/>
      <c r="L24" s="105" t="s">
        <v>59</v>
      </c>
      <c r="M24" s="104"/>
      <c r="N24" s="104"/>
      <c r="O24" s="105"/>
      <c r="P24" s="104"/>
      <c r="Q24" s="105"/>
      <c r="R24" s="104"/>
      <c r="S24" s="106" t="s">
        <v>60</v>
      </c>
      <c r="T24" s="104"/>
      <c r="U24" s="104"/>
      <c r="V24" s="104"/>
      <c r="W24" s="104"/>
      <c r="X24" s="104"/>
      <c r="Y24" s="104"/>
      <c r="Z24" s="104"/>
      <c r="AA24" s="105" t="s">
        <v>44</v>
      </c>
      <c r="AB24" s="104"/>
      <c r="AC24" s="104"/>
      <c r="AD24" s="104"/>
      <c r="AE24" s="104"/>
      <c r="AF24" s="105" t="s">
        <v>45</v>
      </c>
      <c r="AG24" s="104"/>
      <c r="AH24" s="104"/>
      <c r="AI24" s="5">
        <v>10</v>
      </c>
      <c r="AJ24" s="107" t="s">
        <v>47</v>
      </c>
      <c r="AK24" s="104"/>
      <c r="AL24" s="104"/>
      <c r="AM24" s="104"/>
      <c r="AN24" s="104"/>
      <c r="AO24" s="104"/>
      <c r="AP24" s="2">
        <v>16839897</v>
      </c>
      <c r="AQ24" s="2">
        <v>3039205</v>
      </c>
      <c r="AR24" s="2">
        <v>13800692</v>
      </c>
      <c r="AS24" s="103">
        <v>0</v>
      </c>
      <c r="AT24" s="104"/>
      <c r="AU24" s="152">
        <v>3039205</v>
      </c>
      <c r="AV24" s="104"/>
      <c r="AW24" s="1">
        <v>0</v>
      </c>
      <c r="AX24" s="2">
        <v>3039205</v>
      </c>
      <c r="AY24" s="1">
        <v>0</v>
      </c>
      <c r="AZ24" s="2">
        <v>3039205</v>
      </c>
      <c r="BA24" s="1">
        <v>0</v>
      </c>
      <c r="BB24" s="2">
        <v>3039205</v>
      </c>
      <c r="BC24" s="1">
        <v>0</v>
      </c>
      <c r="BD24" s="1">
        <v>0</v>
      </c>
      <c r="BE24" s="16">
        <f t="shared" si="1"/>
        <v>0.1804764601588715</v>
      </c>
      <c r="BF24" s="17">
        <f t="shared" si="2"/>
        <v>0.1804764601588715</v>
      </c>
      <c r="BG24" s="16">
        <f t="shared" si="0"/>
        <v>0.1804764601588715</v>
      </c>
      <c r="BH24" s="16">
        <f t="shared" si="3"/>
        <v>0.1804764601588715</v>
      </c>
    </row>
    <row r="25" spans="1:60" x14ac:dyDescent="0.25">
      <c r="A25" s="105" t="s">
        <v>43</v>
      </c>
      <c r="B25" s="104"/>
      <c r="C25" s="105" t="s">
        <v>50</v>
      </c>
      <c r="D25" s="104"/>
      <c r="E25" s="105" t="s">
        <v>50</v>
      </c>
      <c r="F25" s="104"/>
      <c r="G25" s="105" t="s">
        <v>50</v>
      </c>
      <c r="H25" s="104"/>
      <c r="I25" s="105" t="s">
        <v>54</v>
      </c>
      <c r="J25" s="104"/>
      <c r="K25" s="104"/>
      <c r="L25" s="105" t="s">
        <v>61</v>
      </c>
      <c r="M25" s="104"/>
      <c r="N25" s="104"/>
      <c r="O25" s="105"/>
      <c r="P25" s="104"/>
      <c r="Q25" s="105"/>
      <c r="R25" s="104"/>
      <c r="S25" s="106" t="s">
        <v>62</v>
      </c>
      <c r="T25" s="104"/>
      <c r="U25" s="104"/>
      <c r="V25" s="104"/>
      <c r="W25" s="104"/>
      <c r="X25" s="104"/>
      <c r="Y25" s="104"/>
      <c r="Z25" s="104"/>
      <c r="AA25" s="105" t="s">
        <v>44</v>
      </c>
      <c r="AB25" s="104"/>
      <c r="AC25" s="104"/>
      <c r="AD25" s="104"/>
      <c r="AE25" s="104"/>
      <c r="AF25" s="105" t="s">
        <v>45</v>
      </c>
      <c r="AG25" s="104"/>
      <c r="AH25" s="104"/>
      <c r="AI25" s="5">
        <v>10</v>
      </c>
      <c r="AJ25" s="107" t="s">
        <v>47</v>
      </c>
      <c r="AK25" s="104"/>
      <c r="AL25" s="104"/>
      <c r="AM25" s="104"/>
      <c r="AN25" s="104"/>
      <c r="AO25" s="104"/>
      <c r="AP25" s="2">
        <v>30889056</v>
      </c>
      <c r="AQ25" s="2">
        <v>6577200</v>
      </c>
      <c r="AR25" s="2">
        <v>24311856</v>
      </c>
      <c r="AS25" s="103">
        <v>0</v>
      </c>
      <c r="AT25" s="104"/>
      <c r="AU25" s="152">
        <v>6577200</v>
      </c>
      <c r="AV25" s="104"/>
      <c r="AW25" s="1">
        <v>0</v>
      </c>
      <c r="AX25" s="2">
        <v>6577200</v>
      </c>
      <c r="AY25" s="1">
        <v>0</v>
      </c>
      <c r="AZ25" s="2">
        <v>6577200</v>
      </c>
      <c r="BA25" s="1">
        <v>0</v>
      </c>
      <c r="BB25" s="2">
        <v>6577200</v>
      </c>
      <c r="BC25" s="1">
        <v>0</v>
      </c>
      <c r="BD25" s="1">
        <v>0</v>
      </c>
      <c r="BE25" s="16">
        <f t="shared" si="1"/>
        <v>0.21292978328635229</v>
      </c>
      <c r="BF25" s="17">
        <f t="shared" si="2"/>
        <v>0.21292978328635229</v>
      </c>
      <c r="BG25" s="16">
        <f t="shared" si="0"/>
        <v>0.21292978328635229</v>
      </c>
      <c r="BH25" s="16">
        <f t="shared" si="3"/>
        <v>0.21292978328635229</v>
      </c>
    </row>
    <row r="26" spans="1:60" x14ac:dyDescent="0.25">
      <c r="A26" s="105" t="s">
        <v>43</v>
      </c>
      <c r="B26" s="104"/>
      <c r="C26" s="105" t="s">
        <v>50</v>
      </c>
      <c r="D26" s="104"/>
      <c r="E26" s="105" t="s">
        <v>50</v>
      </c>
      <c r="F26" s="104"/>
      <c r="G26" s="105" t="s">
        <v>50</v>
      </c>
      <c r="H26" s="104"/>
      <c r="I26" s="105" t="s">
        <v>54</v>
      </c>
      <c r="J26" s="104"/>
      <c r="K26" s="104"/>
      <c r="L26" s="105" t="s">
        <v>63</v>
      </c>
      <c r="M26" s="104"/>
      <c r="N26" s="104"/>
      <c r="O26" s="105"/>
      <c r="P26" s="104"/>
      <c r="Q26" s="105"/>
      <c r="R26" s="104"/>
      <c r="S26" s="106" t="s">
        <v>64</v>
      </c>
      <c r="T26" s="104"/>
      <c r="U26" s="104"/>
      <c r="V26" s="104"/>
      <c r="W26" s="104"/>
      <c r="X26" s="104"/>
      <c r="Y26" s="104"/>
      <c r="Z26" s="104"/>
      <c r="AA26" s="105" t="s">
        <v>44</v>
      </c>
      <c r="AB26" s="104"/>
      <c r="AC26" s="104"/>
      <c r="AD26" s="104"/>
      <c r="AE26" s="104"/>
      <c r="AF26" s="105" t="s">
        <v>45</v>
      </c>
      <c r="AG26" s="104"/>
      <c r="AH26" s="104"/>
      <c r="AI26" s="5">
        <v>10</v>
      </c>
      <c r="AJ26" s="107" t="s">
        <v>47</v>
      </c>
      <c r="AK26" s="104"/>
      <c r="AL26" s="104"/>
      <c r="AM26" s="104"/>
      <c r="AN26" s="104"/>
      <c r="AO26" s="104"/>
      <c r="AP26" s="2">
        <v>160418406</v>
      </c>
      <c r="AQ26" s="2">
        <v>6247178</v>
      </c>
      <c r="AR26" s="2">
        <v>154171228</v>
      </c>
      <c r="AS26" s="103">
        <v>0</v>
      </c>
      <c r="AT26" s="104"/>
      <c r="AU26" s="152">
        <v>6247178</v>
      </c>
      <c r="AV26" s="104"/>
      <c r="AW26" s="1">
        <v>0</v>
      </c>
      <c r="AX26" s="2">
        <v>4617307</v>
      </c>
      <c r="AY26" s="2">
        <v>1629871</v>
      </c>
      <c r="AZ26" s="2">
        <v>4617307</v>
      </c>
      <c r="BA26" s="1">
        <v>0</v>
      </c>
      <c r="BB26" s="2">
        <v>4617307</v>
      </c>
      <c r="BC26" s="1">
        <v>0</v>
      </c>
      <c r="BD26" s="1">
        <v>0</v>
      </c>
      <c r="BE26" s="16">
        <f t="shared" si="1"/>
        <v>3.8943025029185244E-2</v>
      </c>
      <c r="BF26" s="17">
        <f t="shared" si="2"/>
        <v>3.8943025029185244E-2</v>
      </c>
      <c r="BG26" s="16">
        <f t="shared" si="0"/>
        <v>2.8782900386131502E-2</v>
      </c>
      <c r="BH26" s="16">
        <f t="shared" si="3"/>
        <v>2.8782900386131502E-2</v>
      </c>
    </row>
    <row r="27" spans="1:60" x14ac:dyDescent="0.25">
      <c r="A27" s="105" t="s">
        <v>43</v>
      </c>
      <c r="B27" s="104"/>
      <c r="C27" s="105" t="s">
        <v>50</v>
      </c>
      <c r="D27" s="104"/>
      <c r="E27" s="105" t="s">
        <v>50</v>
      </c>
      <c r="F27" s="104"/>
      <c r="G27" s="105" t="s">
        <v>50</v>
      </c>
      <c r="H27" s="104"/>
      <c r="I27" s="105" t="s">
        <v>54</v>
      </c>
      <c r="J27" s="104"/>
      <c r="K27" s="104"/>
      <c r="L27" s="105" t="s">
        <v>65</v>
      </c>
      <c r="M27" s="104"/>
      <c r="N27" s="104"/>
      <c r="O27" s="105"/>
      <c r="P27" s="104"/>
      <c r="Q27" s="105"/>
      <c r="R27" s="104"/>
      <c r="S27" s="106" t="s">
        <v>66</v>
      </c>
      <c r="T27" s="104"/>
      <c r="U27" s="104"/>
      <c r="V27" s="104"/>
      <c r="W27" s="104"/>
      <c r="X27" s="104"/>
      <c r="Y27" s="104"/>
      <c r="Z27" s="104"/>
      <c r="AA27" s="105" t="s">
        <v>44</v>
      </c>
      <c r="AB27" s="104"/>
      <c r="AC27" s="104"/>
      <c r="AD27" s="104"/>
      <c r="AE27" s="104"/>
      <c r="AF27" s="105" t="s">
        <v>45</v>
      </c>
      <c r="AG27" s="104"/>
      <c r="AH27" s="104"/>
      <c r="AI27" s="5">
        <v>10</v>
      </c>
      <c r="AJ27" s="107" t="s">
        <v>47</v>
      </c>
      <c r="AK27" s="104"/>
      <c r="AL27" s="104"/>
      <c r="AM27" s="104"/>
      <c r="AN27" s="104"/>
      <c r="AO27" s="104"/>
      <c r="AP27" s="2">
        <v>116867580</v>
      </c>
      <c r="AQ27" s="2">
        <v>60433508</v>
      </c>
      <c r="AR27" s="2">
        <v>56434072</v>
      </c>
      <c r="AS27" s="103">
        <v>0</v>
      </c>
      <c r="AT27" s="104"/>
      <c r="AU27" s="152">
        <v>60433508</v>
      </c>
      <c r="AV27" s="104"/>
      <c r="AW27" s="1">
        <v>0</v>
      </c>
      <c r="AX27" s="2">
        <v>58900993</v>
      </c>
      <c r="AY27" s="2">
        <v>1532515</v>
      </c>
      <c r="AZ27" s="2">
        <v>58900993</v>
      </c>
      <c r="BA27" s="1">
        <v>0</v>
      </c>
      <c r="BB27" s="2">
        <v>58900993</v>
      </c>
      <c r="BC27" s="1">
        <v>0</v>
      </c>
      <c r="BD27" s="1">
        <v>0</v>
      </c>
      <c r="BE27" s="16">
        <f t="shared" si="1"/>
        <v>0.51711097294904196</v>
      </c>
      <c r="BF27" s="17">
        <f t="shared" si="2"/>
        <v>0.51711097294904196</v>
      </c>
      <c r="BG27" s="16">
        <f t="shared" si="0"/>
        <v>0.50399771262483573</v>
      </c>
      <c r="BH27" s="16">
        <f t="shared" si="3"/>
        <v>0.50399771262483573</v>
      </c>
    </row>
    <row r="28" spans="1:60" x14ac:dyDescent="0.25">
      <c r="A28" s="105" t="s">
        <v>43</v>
      </c>
      <c r="B28" s="104"/>
      <c r="C28" s="105" t="s">
        <v>50</v>
      </c>
      <c r="D28" s="104"/>
      <c r="E28" s="105" t="s">
        <v>50</v>
      </c>
      <c r="F28" s="104"/>
      <c r="G28" s="105" t="s">
        <v>50</v>
      </c>
      <c r="H28" s="104"/>
      <c r="I28" s="105" t="s">
        <v>54</v>
      </c>
      <c r="J28" s="104"/>
      <c r="K28" s="104"/>
      <c r="L28" s="105" t="s">
        <v>67</v>
      </c>
      <c r="M28" s="104"/>
      <c r="N28" s="104"/>
      <c r="O28" s="105"/>
      <c r="P28" s="104"/>
      <c r="Q28" s="105"/>
      <c r="R28" s="104"/>
      <c r="S28" s="106" t="s">
        <v>68</v>
      </c>
      <c r="T28" s="104"/>
      <c r="U28" s="104"/>
      <c r="V28" s="104"/>
      <c r="W28" s="104"/>
      <c r="X28" s="104"/>
      <c r="Y28" s="104"/>
      <c r="Z28" s="104"/>
      <c r="AA28" s="105" t="s">
        <v>44</v>
      </c>
      <c r="AB28" s="104"/>
      <c r="AC28" s="104"/>
      <c r="AD28" s="104"/>
      <c r="AE28" s="104"/>
      <c r="AF28" s="105" t="s">
        <v>45</v>
      </c>
      <c r="AG28" s="104"/>
      <c r="AH28" s="104"/>
      <c r="AI28" s="5">
        <v>10</v>
      </c>
      <c r="AJ28" s="107" t="s">
        <v>47</v>
      </c>
      <c r="AK28" s="104"/>
      <c r="AL28" s="104"/>
      <c r="AM28" s="104"/>
      <c r="AN28" s="104"/>
      <c r="AO28" s="104"/>
      <c r="AP28" s="2">
        <v>2594808</v>
      </c>
      <c r="AQ28" s="1">
        <v>0</v>
      </c>
      <c r="AR28" s="2">
        <v>2594808</v>
      </c>
      <c r="AS28" s="103">
        <v>0</v>
      </c>
      <c r="AT28" s="104"/>
      <c r="AU28" s="103">
        <v>0</v>
      </c>
      <c r="AV28" s="104"/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91">
        <v>0</v>
      </c>
      <c r="BC28" s="1">
        <v>0</v>
      </c>
      <c r="BD28" s="1">
        <v>0</v>
      </c>
      <c r="BE28" s="16">
        <f t="shared" si="1"/>
        <v>0</v>
      </c>
      <c r="BF28" s="17">
        <f t="shared" si="2"/>
        <v>0</v>
      </c>
      <c r="BG28" s="16">
        <f t="shared" si="0"/>
        <v>0</v>
      </c>
      <c r="BH28" s="16">
        <f t="shared" si="3"/>
        <v>0</v>
      </c>
    </row>
    <row r="29" spans="1:60" x14ac:dyDescent="0.25">
      <c r="A29" s="105" t="s">
        <v>43</v>
      </c>
      <c r="B29" s="104"/>
      <c r="C29" s="105" t="s">
        <v>50</v>
      </c>
      <c r="D29" s="104"/>
      <c r="E29" s="105" t="s">
        <v>50</v>
      </c>
      <c r="F29" s="104"/>
      <c r="G29" s="105" t="s">
        <v>50</v>
      </c>
      <c r="H29" s="104"/>
      <c r="I29" s="105" t="s">
        <v>54</v>
      </c>
      <c r="J29" s="104"/>
      <c r="K29" s="104"/>
      <c r="L29" s="105" t="s">
        <v>69</v>
      </c>
      <c r="M29" s="104"/>
      <c r="N29" s="104"/>
      <c r="O29" s="105"/>
      <c r="P29" s="104"/>
      <c r="Q29" s="105"/>
      <c r="R29" s="104"/>
      <c r="S29" s="106" t="s">
        <v>70</v>
      </c>
      <c r="T29" s="104"/>
      <c r="U29" s="104"/>
      <c r="V29" s="104"/>
      <c r="W29" s="104"/>
      <c r="X29" s="104"/>
      <c r="Y29" s="104"/>
      <c r="Z29" s="104"/>
      <c r="AA29" s="105" t="s">
        <v>44</v>
      </c>
      <c r="AB29" s="104"/>
      <c r="AC29" s="104"/>
      <c r="AD29" s="104"/>
      <c r="AE29" s="104"/>
      <c r="AF29" s="105" t="s">
        <v>45</v>
      </c>
      <c r="AG29" s="104"/>
      <c r="AH29" s="104"/>
      <c r="AI29" s="5">
        <v>10</v>
      </c>
      <c r="AJ29" s="107" t="s">
        <v>47</v>
      </c>
      <c r="AK29" s="104"/>
      <c r="AL29" s="104"/>
      <c r="AM29" s="104"/>
      <c r="AN29" s="104"/>
      <c r="AO29" s="104"/>
      <c r="AP29" s="2">
        <v>328993557</v>
      </c>
      <c r="AQ29" s="2">
        <v>1991955</v>
      </c>
      <c r="AR29" s="2">
        <v>327001602</v>
      </c>
      <c r="AS29" s="103">
        <v>0</v>
      </c>
      <c r="AT29" s="104"/>
      <c r="AU29" s="152">
        <v>1991955</v>
      </c>
      <c r="AV29" s="104"/>
      <c r="AW29" s="1">
        <v>0</v>
      </c>
      <c r="AX29" s="2">
        <v>1181857</v>
      </c>
      <c r="AY29" s="2">
        <v>810098</v>
      </c>
      <c r="AZ29" s="2">
        <v>1181857</v>
      </c>
      <c r="BA29" s="1">
        <v>0</v>
      </c>
      <c r="BB29" s="2">
        <v>1181857</v>
      </c>
      <c r="BC29" s="1">
        <v>0</v>
      </c>
      <c r="BD29" s="1">
        <v>0</v>
      </c>
      <c r="BE29" s="16">
        <f t="shared" si="1"/>
        <v>6.0546930406907631E-3</v>
      </c>
      <c r="BF29" s="17">
        <f t="shared" si="2"/>
        <v>6.0546930406907631E-3</v>
      </c>
      <c r="BG29" s="16">
        <f t="shared" si="0"/>
        <v>3.592340867635897E-3</v>
      </c>
      <c r="BH29" s="16">
        <f t="shared" si="3"/>
        <v>3.592340867635897E-3</v>
      </c>
    </row>
    <row r="30" spans="1:60" x14ac:dyDescent="0.25">
      <c r="A30" s="105" t="s">
        <v>43</v>
      </c>
      <c r="B30" s="104"/>
      <c r="C30" s="105" t="s">
        <v>50</v>
      </c>
      <c r="D30" s="104"/>
      <c r="E30" s="105" t="s">
        <v>50</v>
      </c>
      <c r="F30" s="104"/>
      <c r="G30" s="105" t="s">
        <v>50</v>
      </c>
      <c r="H30" s="104"/>
      <c r="I30" s="105" t="s">
        <v>54</v>
      </c>
      <c r="J30" s="104"/>
      <c r="K30" s="104"/>
      <c r="L30" s="105" t="s">
        <v>71</v>
      </c>
      <c r="M30" s="104"/>
      <c r="N30" s="104"/>
      <c r="O30" s="105"/>
      <c r="P30" s="104"/>
      <c r="Q30" s="105"/>
      <c r="R30" s="104"/>
      <c r="S30" s="106" t="s">
        <v>72</v>
      </c>
      <c r="T30" s="104"/>
      <c r="U30" s="104"/>
      <c r="V30" s="104"/>
      <c r="W30" s="104"/>
      <c r="X30" s="104"/>
      <c r="Y30" s="104"/>
      <c r="Z30" s="104"/>
      <c r="AA30" s="105" t="s">
        <v>44</v>
      </c>
      <c r="AB30" s="104"/>
      <c r="AC30" s="104"/>
      <c r="AD30" s="104"/>
      <c r="AE30" s="104"/>
      <c r="AF30" s="105" t="s">
        <v>45</v>
      </c>
      <c r="AG30" s="104"/>
      <c r="AH30" s="104"/>
      <c r="AI30" s="5">
        <v>10</v>
      </c>
      <c r="AJ30" s="107" t="s">
        <v>47</v>
      </c>
      <c r="AK30" s="104"/>
      <c r="AL30" s="104"/>
      <c r="AM30" s="104"/>
      <c r="AN30" s="104"/>
      <c r="AO30" s="104"/>
      <c r="AP30" s="2">
        <v>155933524</v>
      </c>
      <c r="AQ30" s="2">
        <v>48621887</v>
      </c>
      <c r="AR30" s="2">
        <v>107311637</v>
      </c>
      <c r="AS30" s="103">
        <v>0</v>
      </c>
      <c r="AT30" s="104"/>
      <c r="AU30" s="152">
        <v>48621887</v>
      </c>
      <c r="AV30" s="104"/>
      <c r="AW30" s="1">
        <v>0</v>
      </c>
      <c r="AX30" s="2">
        <v>44310045</v>
      </c>
      <c r="AY30" s="2">
        <v>4311842</v>
      </c>
      <c r="AZ30" s="2">
        <v>44310045</v>
      </c>
      <c r="BA30" s="1">
        <v>0</v>
      </c>
      <c r="BB30" s="2">
        <v>44310045</v>
      </c>
      <c r="BC30" s="1">
        <v>0</v>
      </c>
      <c r="BD30" s="1">
        <v>0</v>
      </c>
      <c r="BE30" s="16">
        <f t="shared" si="1"/>
        <v>0.31181163455268285</v>
      </c>
      <c r="BF30" s="17">
        <f t="shared" si="2"/>
        <v>0.31181163455268285</v>
      </c>
      <c r="BG30" s="16">
        <f t="shared" si="0"/>
        <v>0.28415983852195886</v>
      </c>
      <c r="BH30" s="16">
        <f t="shared" si="3"/>
        <v>0.28415983852195886</v>
      </c>
    </row>
    <row r="31" spans="1:60" s="22" customFormat="1" x14ac:dyDescent="0.25">
      <c r="A31" s="118" t="s">
        <v>43</v>
      </c>
      <c r="B31" s="117"/>
      <c r="C31" s="118" t="s">
        <v>50</v>
      </c>
      <c r="D31" s="117"/>
      <c r="E31" s="118" t="s">
        <v>50</v>
      </c>
      <c r="F31" s="117"/>
      <c r="G31" s="118" t="s">
        <v>73</v>
      </c>
      <c r="H31" s="117"/>
      <c r="I31" s="118"/>
      <c r="J31" s="117"/>
      <c r="K31" s="117"/>
      <c r="L31" s="118"/>
      <c r="M31" s="117"/>
      <c r="N31" s="117"/>
      <c r="O31" s="118"/>
      <c r="P31" s="117"/>
      <c r="Q31" s="118"/>
      <c r="R31" s="117"/>
      <c r="S31" s="119" t="s">
        <v>74</v>
      </c>
      <c r="T31" s="117"/>
      <c r="U31" s="117"/>
      <c r="V31" s="117"/>
      <c r="W31" s="117"/>
      <c r="X31" s="117"/>
      <c r="Y31" s="117"/>
      <c r="Z31" s="117"/>
      <c r="AA31" s="118" t="s">
        <v>44</v>
      </c>
      <c r="AB31" s="117"/>
      <c r="AC31" s="117"/>
      <c r="AD31" s="117"/>
      <c r="AE31" s="117"/>
      <c r="AF31" s="118" t="s">
        <v>45</v>
      </c>
      <c r="AG31" s="117"/>
      <c r="AH31" s="117"/>
      <c r="AI31" s="23">
        <v>10</v>
      </c>
      <c r="AJ31" s="120" t="s">
        <v>47</v>
      </c>
      <c r="AK31" s="117"/>
      <c r="AL31" s="117"/>
      <c r="AM31" s="117"/>
      <c r="AN31" s="117"/>
      <c r="AO31" s="117"/>
      <c r="AP31" s="146">
        <v>1486180944</v>
      </c>
      <c r="AQ31" s="24">
        <v>322732099</v>
      </c>
      <c r="AR31" s="24">
        <v>1163448845</v>
      </c>
      <c r="AS31" s="116">
        <v>0</v>
      </c>
      <c r="AT31" s="117"/>
      <c r="AU31" s="153">
        <v>297998056</v>
      </c>
      <c r="AV31" s="154"/>
      <c r="AW31" s="24">
        <v>24734043</v>
      </c>
      <c r="AX31" s="24">
        <v>297998056</v>
      </c>
      <c r="AY31" s="25">
        <v>0</v>
      </c>
      <c r="AZ31" s="24">
        <v>297998056</v>
      </c>
      <c r="BA31" s="25">
        <v>0</v>
      </c>
      <c r="BB31" s="146">
        <v>297998056</v>
      </c>
      <c r="BC31" s="25">
        <v>0</v>
      </c>
      <c r="BD31" s="25">
        <v>0</v>
      </c>
      <c r="BE31" s="26">
        <f t="shared" si="1"/>
        <v>0.21715532035512358</v>
      </c>
      <c r="BF31" s="27">
        <f t="shared" si="2"/>
        <v>0.20051263421393997</v>
      </c>
      <c r="BG31" s="26">
        <f t="shared" si="0"/>
        <v>0.20051263421393997</v>
      </c>
      <c r="BH31" s="26">
        <f t="shared" si="3"/>
        <v>0.20051263421393997</v>
      </c>
    </row>
    <row r="32" spans="1:60" x14ac:dyDescent="0.25">
      <c r="A32" s="105" t="s">
        <v>43</v>
      </c>
      <c r="B32" s="104"/>
      <c r="C32" s="105" t="s">
        <v>50</v>
      </c>
      <c r="D32" s="104"/>
      <c r="E32" s="105" t="s">
        <v>50</v>
      </c>
      <c r="F32" s="104"/>
      <c r="G32" s="105" t="s">
        <v>73</v>
      </c>
      <c r="H32" s="104"/>
      <c r="I32" s="105" t="s">
        <v>54</v>
      </c>
      <c r="J32" s="104"/>
      <c r="K32" s="104"/>
      <c r="L32" s="105"/>
      <c r="M32" s="104"/>
      <c r="N32" s="104"/>
      <c r="O32" s="105"/>
      <c r="P32" s="104"/>
      <c r="Q32" s="105"/>
      <c r="R32" s="104"/>
      <c r="S32" s="106" t="s">
        <v>75</v>
      </c>
      <c r="T32" s="104"/>
      <c r="U32" s="104"/>
      <c r="V32" s="104"/>
      <c r="W32" s="104"/>
      <c r="X32" s="104"/>
      <c r="Y32" s="104"/>
      <c r="Z32" s="104"/>
      <c r="AA32" s="105" t="s">
        <v>44</v>
      </c>
      <c r="AB32" s="104"/>
      <c r="AC32" s="104"/>
      <c r="AD32" s="104"/>
      <c r="AE32" s="104"/>
      <c r="AF32" s="105" t="s">
        <v>45</v>
      </c>
      <c r="AG32" s="104"/>
      <c r="AH32" s="104"/>
      <c r="AI32" s="5">
        <v>10</v>
      </c>
      <c r="AJ32" s="107" t="s">
        <v>47</v>
      </c>
      <c r="AK32" s="104"/>
      <c r="AL32" s="104"/>
      <c r="AM32" s="104"/>
      <c r="AN32" s="104"/>
      <c r="AO32" s="104"/>
      <c r="AP32" s="2">
        <v>419731932</v>
      </c>
      <c r="AQ32" s="2">
        <v>95622123</v>
      </c>
      <c r="AR32" s="2">
        <v>324109809</v>
      </c>
      <c r="AS32" s="103">
        <v>0</v>
      </c>
      <c r="AT32" s="104"/>
      <c r="AU32" s="152">
        <v>95622123</v>
      </c>
      <c r="AV32" s="104"/>
      <c r="AW32" s="1">
        <v>0</v>
      </c>
      <c r="AX32" s="2">
        <v>95622123</v>
      </c>
      <c r="AY32" s="1">
        <v>0</v>
      </c>
      <c r="AZ32" s="2">
        <v>95622123</v>
      </c>
      <c r="BA32" s="1">
        <v>0</v>
      </c>
      <c r="BB32" s="2">
        <v>95622123</v>
      </c>
      <c r="BC32" s="1">
        <v>0</v>
      </c>
      <c r="BD32" s="1">
        <v>0</v>
      </c>
      <c r="BE32" s="16">
        <f t="shared" si="1"/>
        <v>0.2278171273373597</v>
      </c>
      <c r="BF32" s="17">
        <f t="shared" si="2"/>
        <v>0.2278171273373597</v>
      </c>
      <c r="BG32" s="16">
        <f t="shared" si="0"/>
        <v>0.2278171273373597</v>
      </c>
      <c r="BH32" s="16">
        <f t="shared" si="3"/>
        <v>0.2278171273373597</v>
      </c>
    </row>
    <row r="33" spans="1:60" x14ac:dyDescent="0.25">
      <c r="A33" s="105" t="s">
        <v>43</v>
      </c>
      <c r="B33" s="104"/>
      <c r="C33" s="105" t="s">
        <v>50</v>
      </c>
      <c r="D33" s="104"/>
      <c r="E33" s="105" t="s">
        <v>50</v>
      </c>
      <c r="F33" s="104"/>
      <c r="G33" s="105" t="s">
        <v>73</v>
      </c>
      <c r="H33" s="104"/>
      <c r="I33" s="105" t="s">
        <v>76</v>
      </c>
      <c r="J33" s="104"/>
      <c r="K33" s="104"/>
      <c r="L33" s="105"/>
      <c r="M33" s="104"/>
      <c r="N33" s="104"/>
      <c r="O33" s="105"/>
      <c r="P33" s="104"/>
      <c r="Q33" s="105"/>
      <c r="R33" s="104"/>
      <c r="S33" s="106" t="s">
        <v>77</v>
      </c>
      <c r="T33" s="104"/>
      <c r="U33" s="104"/>
      <c r="V33" s="104"/>
      <c r="W33" s="104"/>
      <c r="X33" s="104"/>
      <c r="Y33" s="104"/>
      <c r="Z33" s="104"/>
      <c r="AA33" s="105" t="s">
        <v>44</v>
      </c>
      <c r="AB33" s="104"/>
      <c r="AC33" s="104"/>
      <c r="AD33" s="104"/>
      <c r="AE33" s="104"/>
      <c r="AF33" s="105" t="s">
        <v>45</v>
      </c>
      <c r="AG33" s="104"/>
      <c r="AH33" s="104"/>
      <c r="AI33" s="5">
        <v>10</v>
      </c>
      <c r="AJ33" s="107" t="s">
        <v>47</v>
      </c>
      <c r="AK33" s="104"/>
      <c r="AL33" s="104"/>
      <c r="AM33" s="104"/>
      <c r="AN33" s="104"/>
      <c r="AO33" s="104"/>
      <c r="AP33" s="2">
        <v>317512430</v>
      </c>
      <c r="AQ33" s="2">
        <v>73350001</v>
      </c>
      <c r="AR33" s="2">
        <v>244162429</v>
      </c>
      <c r="AS33" s="103">
        <v>0</v>
      </c>
      <c r="AT33" s="104"/>
      <c r="AU33" s="152">
        <v>73350001</v>
      </c>
      <c r="AV33" s="104"/>
      <c r="AW33" s="1">
        <v>0</v>
      </c>
      <c r="AX33" s="2">
        <v>73350001</v>
      </c>
      <c r="AY33" s="1">
        <v>0</v>
      </c>
      <c r="AZ33" s="2">
        <v>73350001</v>
      </c>
      <c r="BA33" s="1">
        <v>0</v>
      </c>
      <c r="BB33" s="2">
        <v>73350001</v>
      </c>
      <c r="BC33" s="1">
        <v>0</v>
      </c>
      <c r="BD33" s="1">
        <v>0</v>
      </c>
      <c r="BE33" s="16">
        <f t="shared" si="1"/>
        <v>0.23101458106695225</v>
      </c>
      <c r="BF33" s="17">
        <f t="shared" si="2"/>
        <v>0.23101458106695225</v>
      </c>
      <c r="BG33" s="16">
        <f t="shared" si="0"/>
        <v>0.23101458106695225</v>
      </c>
      <c r="BH33" s="16">
        <f t="shared" si="3"/>
        <v>0.23101458106695225</v>
      </c>
    </row>
    <row r="34" spans="1:60" x14ac:dyDescent="0.25">
      <c r="A34" s="105" t="s">
        <v>43</v>
      </c>
      <c r="B34" s="104"/>
      <c r="C34" s="105" t="s">
        <v>50</v>
      </c>
      <c r="D34" s="104"/>
      <c r="E34" s="105" t="s">
        <v>50</v>
      </c>
      <c r="F34" s="104"/>
      <c r="G34" s="105" t="s">
        <v>73</v>
      </c>
      <c r="H34" s="104"/>
      <c r="I34" s="105" t="s">
        <v>57</v>
      </c>
      <c r="J34" s="104"/>
      <c r="K34" s="104"/>
      <c r="L34" s="105"/>
      <c r="M34" s="104"/>
      <c r="N34" s="104"/>
      <c r="O34" s="105"/>
      <c r="P34" s="104"/>
      <c r="Q34" s="105"/>
      <c r="R34" s="104"/>
      <c r="S34" s="106" t="s">
        <v>78</v>
      </c>
      <c r="T34" s="104"/>
      <c r="U34" s="104"/>
      <c r="V34" s="104"/>
      <c r="W34" s="104"/>
      <c r="X34" s="104"/>
      <c r="Y34" s="104"/>
      <c r="Z34" s="104"/>
      <c r="AA34" s="105" t="s">
        <v>44</v>
      </c>
      <c r="AB34" s="104"/>
      <c r="AC34" s="104"/>
      <c r="AD34" s="104"/>
      <c r="AE34" s="104"/>
      <c r="AF34" s="105" t="s">
        <v>45</v>
      </c>
      <c r="AG34" s="104"/>
      <c r="AH34" s="104"/>
      <c r="AI34" s="5">
        <v>10</v>
      </c>
      <c r="AJ34" s="107" t="s">
        <v>47</v>
      </c>
      <c r="AK34" s="104"/>
      <c r="AL34" s="104"/>
      <c r="AM34" s="104"/>
      <c r="AN34" s="104"/>
      <c r="AO34" s="104"/>
      <c r="AP34" s="2">
        <v>347096191</v>
      </c>
      <c r="AQ34" s="2">
        <v>72106175</v>
      </c>
      <c r="AR34" s="2">
        <v>274990016</v>
      </c>
      <c r="AS34" s="103">
        <v>0</v>
      </c>
      <c r="AT34" s="104"/>
      <c r="AU34" s="152">
        <v>47372132</v>
      </c>
      <c r="AV34" s="104"/>
      <c r="AW34" s="2">
        <v>24734043</v>
      </c>
      <c r="AX34" s="2">
        <v>47372132</v>
      </c>
      <c r="AY34" s="1">
        <v>0</v>
      </c>
      <c r="AZ34" s="2">
        <v>47372132</v>
      </c>
      <c r="BA34" s="1">
        <v>0</v>
      </c>
      <c r="BB34" s="2">
        <v>47372132</v>
      </c>
      <c r="BC34" s="1">
        <v>0</v>
      </c>
      <c r="BD34" s="1">
        <v>0</v>
      </c>
      <c r="BE34" s="16">
        <f t="shared" si="1"/>
        <v>0.20774118780231732</v>
      </c>
      <c r="BF34" s="17">
        <f t="shared" si="2"/>
        <v>0.13648127875883259</v>
      </c>
      <c r="BG34" s="16">
        <f t="shared" si="0"/>
        <v>0.13648127875883259</v>
      </c>
      <c r="BH34" s="16">
        <f t="shared" si="3"/>
        <v>0.13648127875883259</v>
      </c>
    </row>
    <row r="35" spans="1:60" x14ac:dyDescent="0.25">
      <c r="A35" s="105" t="s">
        <v>43</v>
      </c>
      <c r="B35" s="104"/>
      <c r="C35" s="105" t="s">
        <v>50</v>
      </c>
      <c r="D35" s="104"/>
      <c r="E35" s="105" t="s">
        <v>50</v>
      </c>
      <c r="F35" s="104"/>
      <c r="G35" s="105" t="s">
        <v>73</v>
      </c>
      <c r="H35" s="104"/>
      <c r="I35" s="105" t="s">
        <v>59</v>
      </c>
      <c r="J35" s="104"/>
      <c r="K35" s="104"/>
      <c r="L35" s="105"/>
      <c r="M35" s="104"/>
      <c r="N35" s="104"/>
      <c r="O35" s="105"/>
      <c r="P35" s="104"/>
      <c r="Q35" s="105"/>
      <c r="R35" s="104"/>
      <c r="S35" s="106" t="s">
        <v>79</v>
      </c>
      <c r="T35" s="104"/>
      <c r="U35" s="104"/>
      <c r="V35" s="104"/>
      <c r="W35" s="104"/>
      <c r="X35" s="104"/>
      <c r="Y35" s="104"/>
      <c r="Z35" s="104"/>
      <c r="AA35" s="105" t="s">
        <v>44</v>
      </c>
      <c r="AB35" s="104"/>
      <c r="AC35" s="104"/>
      <c r="AD35" s="104"/>
      <c r="AE35" s="104"/>
      <c r="AF35" s="105" t="s">
        <v>45</v>
      </c>
      <c r="AG35" s="104"/>
      <c r="AH35" s="104"/>
      <c r="AI35" s="5">
        <v>10</v>
      </c>
      <c r="AJ35" s="107" t="s">
        <v>47</v>
      </c>
      <c r="AK35" s="104"/>
      <c r="AL35" s="104"/>
      <c r="AM35" s="104"/>
      <c r="AN35" s="104"/>
      <c r="AO35" s="104"/>
      <c r="AP35" s="2">
        <v>162537346</v>
      </c>
      <c r="AQ35" s="2">
        <v>33999300</v>
      </c>
      <c r="AR35" s="2">
        <v>128538046</v>
      </c>
      <c r="AS35" s="103">
        <v>0</v>
      </c>
      <c r="AT35" s="104"/>
      <c r="AU35" s="152">
        <v>33999300</v>
      </c>
      <c r="AV35" s="104"/>
      <c r="AW35" s="1">
        <v>0</v>
      </c>
      <c r="AX35" s="2">
        <v>33999300</v>
      </c>
      <c r="AY35" s="1">
        <v>0</v>
      </c>
      <c r="AZ35" s="2">
        <v>33999300</v>
      </c>
      <c r="BA35" s="1">
        <v>0</v>
      </c>
      <c r="BB35" s="2">
        <v>33999300</v>
      </c>
      <c r="BC35" s="1">
        <v>0</v>
      </c>
      <c r="BD35" s="1">
        <v>0</v>
      </c>
      <c r="BE35" s="16">
        <f t="shared" si="1"/>
        <v>0.20917838783955534</v>
      </c>
      <c r="BF35" s="17">
        <f t="shared" si="2"/>
        <v>0.20917838783955534</v>
      </c>
      <c r="BG35" s="16">
        <f t="shared" si="0"/>
        <v>0.20917838783955534</v>
      </c>
      <c r="BH35" s="16">
        <f t="shared" si="3"/>
        <v>0.20917838783955534</v>
      </c>
    </row>
    <row r="36" spans="1:60" x14ac:dyDescent="0.25">
      <c r="A36" s="105" t="s">
        <v>43</v>
      </c>
      <c r="B36" s="104"/>
      <c r="C36" s="105" t="s">
        <v>50</v>
      </c>
      <c r="D36" s="104"/>
      <c r="E36" s="105" t="s">
        <v>50</v>
      </c>
      <c r="F36" s="104"/>
      <c r="G36" s="105" t="s">
        <v>73</v>
      </c>
      <c r="H36" s="104"/>
      <c r="I36" s="105" t="s">
        <v>61</v>
      </c>
      <c r="J36" s="104"/>
      <c r="K36" s="104"/>
      <c r="L36" s="105"/>
      <c r="M36" s="104"/>
      <c r="N36" s="104"/>
      <c r="O36" s="105"/>
      <c r="P36" s="104"/>
      <c r="Q36" s="105"/>
      <c r="R36" s="104"/>
      <c r="S36" s="106" t="s">
        <v>80</v>
      </c>
      <c r="T36" s="104"/>
      <c r="U36" s="104"/>
      <c r="V36" s="104"/>
      <c r="W36" s="104"/>
      <c r="X36" s="104"/>
      <c r="Y36" s="104"/>
      <c r="Z36" s="104"/>
      <c r="AA36" s="105" t="s">
        <v>44</v>
      </c>
      <c r="AB36" s="104"/>
      <c r="AC36" s="104"/>
      <c r="AD36" s="104"/>
      <c r="AE36" s="104"/>
      <c r="AF36" s="105" t="s">
        <v>45</v>
      </c>
      <c r="AG36" s="104"/>
      <c r="AH36" s="104"/>
      <c r="AI36" s="5">
        <v>10</v>
      </c>
      <c r="AJ36" s="107" t="s">
        <v>47</v>
      </c>
      <c r="AK36" s="104"/>
      <c r="AL36" s="104"/>
      <c r="AM36" s="104"/>
      <c r="AN36" s="104"/>
      <c r="AO36" s="104"/>
      <c r="AP36" s="2">
        <v>35564884</v>
      </c>
      <c r="AQ36" s="2">
        <v>5144700</v>
      </c>
      <c r="AR36" s="2">
        <v>30420184</v>
      </c>
      <c r="AS36" s="103">
        <v>0</v>
      </c>
      <c r="AT36" s="104"/>
      <c r="AU36" s="152">
        <v>5144700</v>
      </c>
      <c r="AV36" s="104"/>
      <c r="AW36" s="1">
        <v>0</v>
      </c>
      <c r="AX36" s="2">
        <v>5144700</v>
      </c>
      <c r="AY36" s="1">
        <v>0</v>
      </c>
      <c r="AZ36" s="2">
        <v>5144700</v>
      </c>
      <c r="BA36" s="1">
        <v>0</v>
      </c>
      <c r="BB36" s="2">
        <v>5144700</v>
      </c>
      <c r="BC36" s="1">
        <v>0</v>
      </c>
      <c r="BD36" s="1">
        <v>0</v>
      </c>
      <c r="BE36" s="16">
        <f t="shared" si="1"/>
        <v>0.14465673499736426</v>
      </c>
      <c r="BF36" s="17">
        <f t="shared" si="2"/>
        <v>0.14465673499736426</v>
      </c>
      <c r="BG36" s="16">
        <f t="shared" si="0"/>
        <v>0.14465673499736426</v>
      </c>
      <c r="BH36" s="16">
        <f t="shared" si="3"/>
        <v>0.14465673499736426</v>
      </c>
    </row>
    <row r="37" spans="1:60" x14ac:dyDescent="0.25">
      <c r="A37" s="105" t="s">
        <v>43</v>
      </c>
      <c r="B37" s="104"/>
      <c r="C37" s="105" t="s">
        <v>50</v>
      </c>
      <c r="D37" s="104"/>
      <c r="E37" s="105" t="s">
        <v>50</v>
      </c>
      <c r="F37" s="104"/>
      <c r="G37" s="105" t="s">
        <v>73</v>
      </c>
      <c r="H37" s="104"/>
      <c r="I37" s="105" t="s">
        <v>63</v>
      </c>
      <c r="J37" s="104"/>
      <c r="K37" s="104"/>
      <c r="L37" s="105"/>
      <c r="M37" s="104"/>
      <c r="N37" s="104"/>
      <c r="O37" s="105"/>
      <c r="P37" s="104"/>
      <c r="Q37" s="105"/>
      <c r="R37" s="104"/>
      <c r="S37" s="106" t="s">
        <v>81</v>
      </c>
      <c r="T37" s="104"/>
      <c r="U37" s="104"/>
      <c r="V37" s="104"/>
      <c r="W37" s="104"/>
      <c r="X37" s="104"/>
      <c r="Y37" s="104"/>
      <c r="Z37" s="104"/>
      <c r="AA37" s="105" t="s">
        <v>44</v>
      </c>
      <c r="AB37" s="104"/>
      <c r="AC37" s="104"/>
      <c r="AD37" s="104"/>
      <c r="AE37" s="104"/>
      <c r="AF37" s="105" t="s">
        <v>45</v>
      </c>
      <c r="AG37" s="104"/>
      <c r="AH37" s="104"/>
      <c r="AI37" s="5">
        <v>10</v>
      </c>
      <c r="AJ37" s="107" t="s">
        <v>47</v>
      </c>
      <c r="AK37" s="104"/>
      <c r="AL37" s="104"/>
      <c r="AM37" s="104"/>
      <c r="AN37" s="104"/>
      <c r="AO37" s="104"/>
      <c r="AP37" s="2">
        <v>121370612</v>
      </c>
      <c r="AQ37" s="2">
        <v>25503800</v>
      </c>
      <c r="AR37" s="2">
        <v>95866812</v>
      </c>
      <c r="AS37" s="103">
        <v>0</v>
      </c>
      <c r="AT37" s="104"/>
      <c r="AU37" s="152">
        <v>25503800</v>
      </c>
      <c r="AV37" s="104"/>
      <c r="AW37" s="1">
        <v>0</v>
      </c>
      <c r="AX37" s="2">
        <v>25503800</v>
      </c>
      <c r="AY37" s="1">
        <v>0</v>
      </c>
      <c r="AZ37" s="2">
        <v>25503800</v>
      </c>
      <c r="BA37" s="1">
        <v>0</v>
      </c>
      <c r="BB37" s="2">
        <v>25503800</v>
      </c>
      <c r="BC37" s="1">
        <v>0</v>
      </c>
      <c r="BD37" s="1">
        <v>0</v>
      </c>
      <c r="BE37" s="16">
        <f t="shared" si="1"/>
        <v>0.2101315926461671</v>
      </c>
      <c r="BF37" s="17">
        <f t="shared" si="2"/>
        <v>0.2101315926461671</v>
      </c>
      <c r="BG37" s="16">
        <f t="shared" si="0"/>
        <v>0.2101315926461671</v>
      </c>
      <c r="BH37" s="16">
        <f t="shared" si="3"/>
        <v>0.2101315926461671</v>
      </c>
    </row>
    <row r="38" spans="1:60" x14ac:dyDescent="0.25">
      <c r="A38" s="105" t="s">
        <v>43</v>
      </c>
      <c r="B38" s="104"/>
      <c r="C38" s="105" t="s">
        <v>50</v>
      </c>
      <c r="D38" s="104"/>
      <c r="E38" s="105" t="s">
        <v>50</v>
      </c>
      <c r="F38" s="104"/>
      <c r="G38" s="105" t="s">
        <v>73</v>
      </c>
      <c r="H38" s="104"/>
      <c r="I38" s="105" t="s">
        <v>65</v>
      </c>
      <c r="J38" s="104"/>
      <c r="K38" s="104"/>
      <c r="L38" s="105"/>
      <c r="M38" s="104"/>
      <c r="N38" s="104"/>
      <c r="O38" s="105"/>
      <c r="P38" s="104"/>
      <c r="Q38" s="105"/>
      <c r="R38" s="104"/>
      <c r="S38" s="106" t="s">
        <v>82</v>
      </c>
      <c r="T38" s="104"/>
      <c r="U38" s="104"/>
      <c r="V38" s="104"/>
      <c r="W38" s="104"/>
      <c r="X38" s="104"/>
      <c r="Y38" s="104"/>
      <c r="Z38" s="104"/>
      <c r="AA38" s="105" t="s">
        <v>44</v>
      </c>
      <c r="AB38" s="104"/>
      <c r="AC38" s="104"/>
      <c r="AD38" s="104"/>
      <c r="AE38" s="104"/>
      <c r="AF38" s="105" t="s">
        <v>45</v>
      </c>
      <c r="AG38" s="104"/>
      <c r="AH38" s="104"/>
      <c r="AI38" s="5">
        <v>10</v>
      </c>
      <c r="AJ38" s="107" t="s">
        <v>47</v>
      </c>
      <c r="AK38" s="104"/>
      <c r="AL38" s="104"/>
      <c r="AM38" s="104"/>
      <c r="AN38" s="104"/>
      <c r="AO38" s="104"/>
      <c r="AP38" s="2">
        <v>82367549</v>
      </c>
      <c r="AQ38" s="2">
        <v>17006000</v>
      </c>
      <c r="AR38" s="2">
        <v>65361549</v>
      </c>
      <c r="AS38" s="103">
        <v>0</v>
      </c>
      <c r="AT38" s="104"/>
      <c r="AU38" s="152">
        <v>17006000</v>
      </c>
      <c r="AV38" s="104"/>
      <c r="AW38" s="1">
        <v>0</v>
      </c>
      <c r="AX38" s="2">
        <v>17006000</v>
      </c>
      <c r="AY38" s="1">
        <v>0</v>
      </c>
      <c r="AZ38" s="2">
        <v>17006000</v>
      </c>
      <c r="BA38" s="1">
        <v>0</v>
      </c>
      <c r="BB38" s="2">
        <v>17006000</v>
      </c>
      <c r="BC38" s="1">
        <v>0</v>
      </c>
      <c r="BD38" s="1">
        <v>0</v>
      </c>
      <c r="BE38" s="16">
        <f t="shared" si="1"/>
        <v>0.20646480569671924</v>
      </c>
      <c r="BF38" s="17">
        <f t="shared" si="2"/>
        <v>0.20646480569671924</v>
      </c>
      <c r="BG38" s="16">
        <f t="shared" si="0"/>
        <v>0.20646480569671924</v>
      </c>
      <c r="BH38" s="16">
        <f t="shared" si="3"/>
        <v>0.20646480569671924</v>
      </c>
    </row>
    <row r="39" spans="1:60" s="22" customFormat="1" x14ac:dyDescent="0.25">
      <c r="A39" s="118" t="s">
        <v>43</v>
      </c>
      <c r="B39" s="117"/>
      <c r="C39" s="118" t="s">
        <v>50</v>
      </c>
      <c r="D39" s="117"/>
      <c r="E39" s="118" t="s">
        <v>50</v>
      </c>
      <c r="F39" s="117"/>
      <c r="G39" s="118" t="s">
        <v>83</v>
      </c>
      <c r="H39" s="117"/>
      <c r="I39" s="118"/>
      <c r="J39" s="117"/>
      <c r="K39" s="117"/>
      <c r="L39" s="118"/>
      <c r="M39" s="117"/>
      <c r="N39" s="117"/>
      <c r="O39" s="118"/>
      <c r="P39" s="117"/>
      <c r="Q39" s="118"/>
      <c r="R39" s="117"/>
      <c r="S39" s="119" t="s">
        <v>84</v>
      </c>
      <c r="T39" s="117"/>
      <c r="U39" s="117"/>
      <c r="V39" s="117"/>
      <c r="W39" s="117"/>
      <c r="X39" s="117"/>
      <c r="Y39" s="117"/>
      <c r="Z39" s="117"/>
      <c r="AA39" s="118" t="s">
        <v>44</v>
      </c>
      <c r="AB39" s="117"/>
      <c r="AC39" s="117"/>
      <c r="AD39" s="117"/>
      <c r="AE39" s="117"/>
      <c r="AF39" s="118" t="s">
        <v>45</v>
      </c>
      <c r="AG39" s="117"/>
      <c r="AH39" s="117"/>
      <c r="AI39" s="23">
        <v>10</v>
      </c>
      <c r="AJ39" s="120" t="s">
        <v>47</v>
      </c>
      <c r="AK39" s="117"/>
      <c r="AL39" s="117"/>
      <c r="AM39" s="117"/>
      <c r="AN39" s="117"/>
      <c r="AO39" s="117"/>
      <c r="AP39" s="146">
        <v>542777418</v>
      </c>
      <c r="AQ39" s="24">
        <v>134333182</v>
      </c>
      <c r="AR39" s="24">
        <v>408444236</v>
      </c>
      <c r="AS39" s="116">
        <v>0</v>
      </c>
      <c r="AT39" s="117"/>
      <c r="AU39" s="153">
        <v>134333182</v>
      </c>
      <c r="AV39" s="154"/>
      <c r="AW39" s="25">
        <v>0</v>
      </c>
      <c r="AX39" s="24">
        <v>127294805</v>
      </c>
      <c r="AY39" s="24">
        <v>7038377</v>
      </c>
      <c r="AZ39" s="24">
        <v>127294805</v>
      </c>
      <c r="BA39" s="25">
        <v>0</v>
      </c>
      <c r="BB39" s="146">
        <v>127294805</v>
      </c>
      <c r="BC39" s="25">
        <v>0</v>
      </c>
      <c r="BD39" s="25">
        <v>0</v>
      </c>
      <c r="BE39" s="26">
        <f t="shared" si="1"/>
        <v>0.24749220867549063</v>
      </c>
      <c r="BF39" s="27">
        <f t="shared" si="2"/>
        <v>0.24749220867549063</v>
      </c>
      <c r="BG39" s="26">
        <f t="shared" si="0"/>
        <v>0.2345248729563027</v>
      </c>
      <c r="BH39" s="26">
        <f t="shared" si="3"/>
        <v>0.2345248729563027</v>
      </c>
    </row>
    <row r="40" spans="1:60" x14ac:dyDescent="0.25">
      <c r="A40" s="105" t="s">
        <v>43</v>
      </c>
      <c r="B40" s="104"/>
      <c r="C40" s="105" t="s">
        <v>50</v>
      </c>
      <c r="D40" s="104"/>
      <c r="E40" s="105" t="s">
        <v>50</v>
      </c>
      <c r="F40" s="104"/>
      <c r="G40" s="105" t="s">
        <v>83</v>
      </c>
      <c r="H40" s="104"/>
      <c r="I40" s="105" t="s">
        <v>54</v>
      </c>
      <c r="J40" s="104"/>
      <c r="K40" s="104"/>
      <c r="L40" s="105"/>
      <c r="M40" s="104"/>
      <c r="N40" s="104"/>
      <c r="O40" s="105"/>
      <c r="P40" s="104"/>
      <c r="Q40" s="105"/>
      <c r="R40" s="104"/>
      <c r="S40" s="106" t="s">
        <v>85</v>
      </c>
      <c r="T40" s="104"/>
      <c r="U40" s="104"/>
      <c r="V40" s="104"/>
      <c r="W40" s="104"/>
      <c r="X40" s="104"/>
      <c r="Y40" s="104"/>
      <c r="Z40" s="104"/>
      <c r="AA40" s="105" t="s">
        <v>44</v>
      </c>
      <c r="AB40" s="104"/>
      <c r="AC40" s="104"/>
      <c r="AD40" s="104"/>
      <c r="AE40" s="104"/>
      <c r="AF40" s="105" t="s">
        <v>45</v>
      </c>
      <c r="AG40" s="104"/>
      <c r="AH40" s="104"/>
      <c r="AI40" s="5">
        <v>10</v>
      </c>
      <c r="AJ40" s="107" t="s">
        <v>47</v>
      </c>
      <c r="AK40" s="104"/>
      <c r="AL40" s="104"/>
      <c r="AM40" s="104"/>
      <c r="AN40" s="104"/>
      <c r="AO40" s="104"/>
      <c r="AP40" s="2">
        <v>245607266</v>
      </c>
      <c r="AQ40" s="2">
        <v>75889920</v>
      </c>
      <c r="AR40" s="2">
        <v>169717346</v>
      </c>
      <c r="AS40" s="103">
        <v>0</v>
      </c>
      <c r="AT40" s="104"/>
      <c r="AU40" s="152">
        <v>75889920</v>
      </c>
      <c r="AV40" s="104"/>
      <c r="AW40" s="1">
        <v>0</v>
      </c>
      <c r="AX40" s="2">
        <v>68851543</v>
      </c>
      <c r="AY40" s="2">
        <v>7038377</v>
      </c>
      <c r="AZ40" s="2">
        <v>68851543</v>
      </c>
      <c r="BA40" s="1">
        <v>0</v>
      </c>
      <c r="BB40" s="2">
        <v>68851543</v>
      </c>
      <c r="BC40" s="1">
        <v>0</v>
      </c>
      <c r="BD40" s="1">
        <v>0</v>
      </c>
      <c r="BE40" s="16">
        <f t="shared" si="1"/>
        <v>0.30898890426148873</v>
      </c>
      <c r="BF40" s="17">
        <f t="shared" si="2"/>
        <v>0.30898890426148873</v>
      </c>
      <c r="BG40" s="16">
        <f t="shared" si="0"/>
        <v>0.28033186526330212</v>
      </c>
      <c r="BH40" s="16">
        <f t="shared" si="3"/>
        <v>0.28033186526330212</v>
      </c>
    </row>
    <row r="41" spans="1:60" x14ac:dyDescent="0.25">
      <c r="A41" s="105" t="s">
        <v>43</v>
      </c>
      <c r="B41" s="104"/>
      <c r="C41" s="105" t="s">
        <v>50</v>
      </c>
      <c r="D41" s="104"/>
      <c r="E41" s="105" t="s">
        <v>50</v>
      </c>
      <c r="F41" s="104"/>
      <c r="G41" s="105" t="s">
        <v>83</v>
      </c>
      <c r="H41" s="104"/>
      <c r="I41" s="105" t="s">
        <v>54</v>
      </c>
      <c r="J41" s="104"/>
      <c r="K41" s="104"/>
      <c r="L41" s="105" t="s">
        <v>54</v>
      </c>
      <c r="M41" s="104"/>
      <c r="N41" s="104"/>
      <c r="O41" s="105"/>
      <c r="P41" s="104"/>
      <c r="Q41" s="105"/>
      <c r="R41" s="104"/>
      <c r="S41" s="106" t="s">
        <v>86</v>
      </c>
      <c r="T41" s="104"/>
      <c r="U41" s="104"/>
      <c r="V41" s="104"/>
      <c r="W41" s="104"/>
      <c r="X41" s="104"/>
      <c r="Y41" s="104"/>
      <c r="Z41" s="104"/>
      <c r="AA41" s="105" t="s">
        <v>44</v>
      </c>
      <c r="AB41" s="104"/>
      <c r="AC41" s="104"/>
      <c r="AD41" s="104"/>
      <c r="AE41" s="104"/>
      <c r="AF41" s="105" t="s">
        <v>45</v>
      </c>
      <c r="AG41" s="104"/>
      <c r="AH41" s="104"/>
      <c r="AI41" s="5">
        <v>10</v>
      </c>
      <c r="AJ41" s="107" t="s">
        <v>47</v>
      </c>
      <c r="AK41" s="104"/>
      <c r="AL41" s="104"/>
      <c r="AM41" s="104"/>
      <c r="AN41" s="104"/>
      <c r="AO41" s="104"/>
      <c r="AP41" s="2">
        <v>126942132</v>
      </c>
      <c r="AQ41" s="2">
        <v>24024110</v>
      </c>
      <c r="AR41" s="2">
        <v>102918022</v>
      </c>
      <c r="AS41" s="103">
        <v>0</v>
      </c>
      <c r="AT41" s="104"/>
      <c r="AU41" s="152">
        <v>24024110</v>
      </c>
      <c r="AV41" s="104"/>
      <c r="AW41" s="1">
        <v>0</v>
      </c>
      <c r="AX41" s="2">
        <v>24024110</v>
      </c>
      <c r="AY41" s="1">
        <v>0</v>
      </c>
      <c r="AZ41" s="2">
        <v>24024110</v>
      </c>
      <c r="BA41" s="1">
        <v>0</v>
      </c>
      <c r="BB41" s="2">
        <v>24024110</v>
      </c>
      <c r="BC41" s="1">
        <v>0</v>
      </c>
      <c r="BD41" s="1">
        <v>0</v>
      </c>
      <c r="BE41" s="16">
        <f t="shared" si="1"/>
        <v>0.18925245402369639</v>
      </c>
      <c r="BF41" s="17">
        <f t="shared" si="2"/>
        <v>0.18925245402369639</v>
      </c>
      <c r="BG41" s="16">
        <f t="shared" si="0"/>
        <v>0.18925245402369639</v>
      </c>
      <c r="BH41" s="16">
        <f t="shared" si="3"/>
        <v>0.18925245402369639</v>
      </c>
    </row>
    <row r="42" spans="1:60" x14ac:dyDescent="0.25">
      <c r="A42" s="105" t="s">
        <v>43</v>
      </c>
      <c r="B42" s="104"/>
      <c r="C42" s="105" t="s">
        <v>50</v>
      </c>
      <c r="D42" s="104"/>
      <c r="E42" s="105" t="s">
        <v>50</v>
      </c>
      <c r="F42" s="104"/>
      <c r="G42" s="105" t="s">
        <v>83</v>
      </c>
      <c r="H42" s="104"/>
      <c r="I42" s="105" t="s">
        <v>54</v>
      </c>
      <c r="J42" s="104"/>
      <c r="K42" s="104"/>
      <c r="L42" s="105" t="s">
        <v>76</v>
      </c>
      <c r="M42" s="104"/>
      <c r="N42" s="104"/>
      <c r="O42" s="105"/>
      <c r="P42" s="104"/>
      <c r="Q42" s="105"/>
      <c r="R42" s="104"/>
      <c r="S42" s="106" t="s">
        <v>87</v>
      </c>
      <c r="T42" s="104"/>
      <c r="U42" s="104"/>
      <c r="V42" s="104"/>
      <c r="W42" s="104"/>
      <c r="X42" s="104"/>
      <c r="Y42" s="104"/>
      <c r="Z42" s="104"/>
      <c r="AA42" s="105" t="s">
        <v>44</v>
      </c>
      <c r="AB42" s="104"/>
      <c r="AC42" s="104"/>
      <c r="AD42" s="104"/>
      <c r="AE42" s="104"/>
      <c r="AF42" s="105" t="s">
        <v>45</v>
      </c>
      <c r="AG42" s="104"/>
      <c r="AH42" s="104"/>
      <c r="AI42" s="5">
        <v>10</v>
      </c>
      <c r="AJ42" s="107" t="s">
        <v>47</v>
      </c>
      <c r="AK42" s="104"/>
      <c r="AL42" s="104"/>
      <c r="AM42" s="104"/>
      <c r="AN42" s="104"/>
      <c r="AO42" s="104"/>
      <c r="AP42" s="2">
        <v>100938826</v>
      </c>
      <c r="AQ42" s="2">
        <v>45775666</v>
      </c>
      <c r="AR42" s="2">
        <v>55163160</v>
      </c>
      <c r="AS42" s="103">
        <v>0</v>
      </c>
      <c r="AT42" s="104"/>
      <c r="AU42" s="152">
        <v>45775666</v>
      </c>
      <c r="AV42" s="104"/>
      <c r="AW42" s="1">
        <v>0</v>
      </c>
      <c r="AX42" s="2">
        <v>39283015</v>
      </c>
      <c r="AY42" s="2">
        <v>6492651</v>
      </c>
      <c r="AZ42" s="2">
        <v>39283015</v>
      </c>
      <c r="BA42" s="1">
        <v>0</v>
      </c>
      <c r="BB42" s="2">
        <v>39283015</v>
      </c>
      <c r="BC42" s="1">
        <v>0</v>
      </c>
      <c r="BD42" s="1">
        <v>0</v>
      </c>
      <c r="BE42" s="16">
        <f t="shared" si="1"/>
        <v>0.45349909260882426</v>
      </c>
      <c r="BF42" s="17">
        <f t="shared" si="2"/>
        <v>0.45349909260882426</v>
      </c>
      <c r="BG42" s="16">
        <f t="shared" si="0"/>
        <v>0.38917646020570917</v>
      </c>
      <c r="BH42" s="16">
        <f t="shared" si="3"/>
        <v>0.38917646020570917</v>
      </c>
    </row>
    <row r="43" spans="1:60" x14ac:dyDescent="0.25">
      <c r="A43" s="105" t="s">
        <v>43</v>
      </c>
      <c r="B43" s="104"/>
      <c r="C43" s="105" t="s">
        <v>50</v>
      </c>
      <c r="D43" s="104"/>
      <c r="E43" s="105" t="s">
        <v>50</v>
      </c>
      <c r="F43" s="104"/>
      <c r="G43" s="105" t="s">
        <v>83</v>
      </c>
      <c r="H43" s="104"/>
      <c r="I43" s="105" t="s">
        <v>54</v>
      </c>
      <c r="J43" s="104"/>
      <c r="K43" s="104"/>
      <c r="L43" s="105" t="s">
        <v>57</v>
      </c>
      <c r="M43" s="104"/>
      <c r="N43" s="104"/>
      <c r="O43" s="105"/>
      <c r="P43" s="104"/>
      <c r="Q43" s="105"/>
      <c r="R43" s="104"/>
      <c r="S43" s="106" t="s">
        <v>88</v>
      </c>
      <c r="T43" s="104"/>
      <c r="U43" s="104"/>
      <c r="V43" s="104"/>
      <c r="W43" s="104"/>
      <c r="X43" s="104"/>
      <c r="Y43" s="104"/>
      <c r="Z43" s="104"/>
      <c r="AA43" s="105" t="s">
        <v>44</v>
      </c>
      <c r="AB43" s="104"/>
      <c r="AC43" s="104"/>
      <c r="AD43" s="104"/>
      <c r="AE43" s="104"/>
      <c r="AF43" s="105" t="s">
        <v>45</v>
      </c>
      <c r="AG43" s="104"/>
      <c r="AH43" s="104"/>
      <c r="AI43" s="5">
        <v>10</v>
      </c>
      <c r="AJ43" s="107" t="s">
        <v>47</v>
      </c>
      <c r="AK43" s="104"/>
      <c r="AL43" s="104"/>
      <c r="AM43" s="104"/>
      <c r="AN43" s="104"/>
      <c r="AO43" s="104"/>
      <c r="AP43" s="2">
        <v>17726308</v>
      </c>
      <c r="AQ43" s="2">
        <v>6090144</v>
      </c>
      <c r="AR43" s="2">
        <v>11636164</v>
      </c>
      <c r="AS43" s="103">
        <v>0</v>
      </c>
      <c r="AT43" s="104"/>
      <c r="AU43" s="152">
        <v>6090144</v>
      </c>
      <c r="AV43" s="104"/>
      <c r="AW43" s="1">
        <v>0</v>
      </c>
      <c r="AX43" s="2">
        <v>5544418</v>
      </c>
      <c r="AY43" s="2">
        <v>545726</v>
      </c>
      <c r="AZ43" s="2">
        <v>5544418</v>
      </c>
      <c r="BA43" s="1">
        <v>0</v>
      </c>
      <c r="BB43" s="2">
        <v>5544418</v>
      </c>
      <c r="BC43" s="1">
        <v>0</v>
      </c>
      <c r="BD43" s="1">
        <v>0</v>
      </c>
      <c r="BE43" s="16">
        <f t="shared" si="1"/>
        <v>0.34356528161419736</v>
      </c>
      <c r="BF43" s="17">
        <f t="shared" si="2"/>
        <v>0.34356528161419736</v>
      </c>
      <c r="BG43" s="16">
        <f t="shared" si="0"/>
        <v>0.31277906262262845</v>
      </c>
      <c r="BH43" s="16">
        <f t="shared" si="3"/>
        <v>0.31277906262262845</v>
      </c>
    </row>
    <row r="44" spans="1:60" x14ac:dyDescent="0.25">
      <c r="A44" s="105" t="s">
        <v>43</v>
      </c>
      <c r="B44" s="104"/>
      <c r="C44" s="105" t="s">
        <v>50</v>
      </c>
      <c r="D44" s="104"/>
      <c r="E44" s="105" t="s">
        <v>50</v>
      </c>
      <c r="F44" s="104"/>
      <c r="G44" s="105" t="s">
        <v>83</v>
      </c>
      <c r="H44" s="104"/>
      <c r="I44" s="105" t="s">
        <v>76</v>
      </c>
      <c r="J44" s="104"/>
      <c r="K44" s="104"/>
      <c r="L44" s="105"/>
      <c r="M44" s="104"/>
      <c r="N44" s="104"/>
      <c r="O44" s="105"/>
      <c r="P44" s="104"/>
      <c r="Q44" s="105"/>
      <c r="R44" s="104"/>
      <c r="S44" s="106" t="s">
        <v>89</v>
      </c>
      <c r="T44" s="104"/>
      <c r="U44" s="104"/>
      <c r="V44" s="104"/>
      <c r="W44" s="104"/>
      <c r="X44" s="104"/>
      <c r="Y44" s="104"/>
      <c r="Z44" s="104"/>
      <c r="AA44" s="105" t="s">
        <v>44</v>
      </c>
      <c r="AB44" s="104"/>
      <c r="AC44" s="104"/>
      <c r="AD44" s="104"/>
      <c r="AE44" s="104"/>
      <c r="AF44" s="105" t="s">
        <v>45</v>
      </c>
      <c r="AG44" s="104"/>
      <c r="AH44" s="104"/>
      <c r="AI44" s="5">
        <v>10</v>
      </c>
      <c r="AJ44" s="107" t="s">
        <v>47</v>
      </c>
      <c r="AK44" s="104"/>
      <c r="AL44" s="104"/>
      <c r="AM44" s="104"/>
      <c r="AN44" s="104"/>
      <c r="AO44" s="104"/>
      <c r="AP44" s="2">
        <v>155562474</v>
      </c>
      <c r="AQ44" s="2">
        <v>41623932</v>
      </c>
      <c r="AR44" s="2">
        <v>113938542</v>
      </c>
      <c r="AS44" s="103">
        <v>0</v>
      </c>
      <c r="AT44" s="104"/>
      <c r="AU44" s="152">
        <v>41623932</v>
      </c>
      <c r="AV44" s="104"/>
      <c r="AW44" s="1">
        <v>0</v>
      </c>
      <c r="AX44" s="2">
        <v>41623932</v>
      </c>
      <c r="AY44" s="1">
        <v>0</v>
      </c>
      <c r="AZ44" s="2">
        <v>41623932</v>
      </c>
      <c r="BA44" s="1">
        <v>0</v>
      </c>
      <c r="BB44" s="2">
        <v>41623932</v>
      </c>
      <c r="BC44" s="1">
        <v>0</v>
      </c>
      <c r="BD44" s="1">
        <v>0</v>
      </c>
      <c r="BE44" s="16">
        <f t="shared" si="1"/>
        <v>0.26757051961001854</v>
      </c>
      <c r="BF44" s="17">
        <f t="shared" si="2"/>
        <v>0.26757051961001854</v>
      </c>
      <c r="BG44" s="16">
        <f t="shared" si="0"/>
        <v>0.26757051961001854</v>
      </c>
      <c r="BH44" s="16">
        <f t="shared" si="3"/>
        <v>0.26757051961001854</v>
      </c>
    </row>
    <row r="45" spans="1:60" x14ac:dyDescent="0.25">
      <c r="A45" s="105" t="s">
        <v>43</v>
      </c>
      <c r="B45" s="104"/>
      <c r="C45" s="105" t="s">
        <v>50</v>
      </c>
      <c r="D45" s="104"/>
      <c r="E45" s="105" t="s">
        <v>50</v>
      </c>
      <c r="F45" s="104"/>
      <c r="G45" s="105" t="s">
        <v>83</v>
      </c>
      <c r="H45" s="104"/>
      <c r="I45" s="105" t="s">
        <v>90</v>
      </c>
      <c r="J45" s="104"/>
      <c r="K45" s="104"/>
      <c r="L45" s="105"/>
      <c r="M45" s="104"/>
      <c r="N45" s="104"/>
      <c r="O45" s="105"/>
      <c r="P45" s="104"/>
      <c r="Q45" s="105"/>
      <c r="R45" s="104"/>
      <c r="S45" s="106" t="s">
        <v>91</v>
      </c>
      <c r="T45" s="104"/>
      <c r="U45" s="104"/>
      <c r="V45" s="104"/>
      <c r="W45" s="104"/>
      <c r="X45" s="104"/>
      <c r="Y45" s="104"/>
      <c r="Z45" s="104"/>
      <c r="AA45" s="105" t="s">
        <v>44</v>
      </c>
      <c r="AB45" s="104"/>
      <c r="AC45" s="104"/>
      <c r="AD45" s="104"/>
      <c r="AE45" s="104"/>
      <c r="AF45" s="105" t="s">
        <v>45</v>
      </c>
      <c r="AG45" s="104"/>
      <c r="AH45" s="104"/>
      <c r="AI45" s="5">
        <v>10</v>
      </c>
      <c r="AJ45" s="107" t="s">
        <v>47</v>
      </c>
      <c r="AK45" s="104"/>
      <c r="AL45" s="104"/>
      <c r="AM45" s="104"/>
      <c r="AN45" s="104"/>
      <c r="AO45" s="104"/>
      <c r="AP45" s="2">
        <v>64592166</v>
      </c>
      <c r="AQ45" s="2">
        <v>16819330</v>
      </c>
      <c r="AR45" s="2">
        <v>47772836</v>
      </c>
      <c r="AS45" s="103">
        <v>0</v>
      </c>
      <c r="AT45" s="104"/>
      <c r="AU45" s="152">
        <v>16819330</v>
      </c>
      <c r="AV45" s="104"/>
      <c r="AW45" s="1">
        <v>0</v>
      </c>
      <c r="AX45" s="2">
        <v>16819330</v>
      </c>
      <c r="AY45" s="1">
        <v>0</v>
      </c>
      <c r="AZ45" s="2">
        <v>16819330</v>
      </c>
      <c r="BA45" s="1">
        <v>0</v>
      </c>
      <c r="BB45" s="2">
        <v>16819330</v>
      </c>
      <c r="BC45" s="1">
        <v>0</v>
      </c>
      <c r="BD45" s="1">
        <v>0</v>
      </c>
      <c r="BE45" s="16">
        <f t="shared" si="1"/>
        <v>0.26039272316707879</v>
      </c>
      <c r="BF45" s="17">
        <f t="shared" si="2"/>
        <v>0.26039272316707879</v>
      </c>
      <c r="BG45" s="16">
        <f t="shared" si="0"/>
        <v>0.26039272316707879</v>
      </c>
      <c r="BH45" s="16">
        <f t="shared" si="3"/>
        <v>0.26039272316707879</v>
      </c>
    </row>
    <row r="46" spans="1:60" x14ac:dyDescent="0.25">
      <c r="A46" s="105" t="s">
        <v>43</v>
      </c>
      <c r="B46" s="104"/>
      <c r="C46" s="105" t="s">
        <v>50</v>
      </c>
      <c r="D46" s="104"/>
      <c r="E46" s="105" t="s">
        <v>50</v>
      </c>
      <c r="F46" s="104"/>
      <c r="G46" s="105" t="s">
        <v>83</v>
      </c>
      <c r="H46" s="104"/>
      <c r="I46" s="105" t="s">
        <v>92</v>
      </c>
      <c r="J46" s="104"/>
      <c r="K46" s="104"/>
      <c r="L46" s="105"/>
      <c r="M46" s="104"/>
      <c r="N46" s="104"/>
      <c r="O46" s="105"/>
      <c r="P46" s="104"/>
      <c r="Q46" s="105"/>
      <c r="R46" s="104"/>
      <c r="S46" s="106" t="s">
        <v>93</v>
      </c>
      <c r="T46" s="104"/>
      <c r="U46" s="104"/>
      <c r="V46" s="104"/>
      <c r="W46" s="104"/>
      <c r="X46" s="104"/>
      <c r="Y46" s="104"/>
      <c r="Z46" s="104"/>
      <c r="AA46" s="105" t="s">
        <v>44</v>
      </c>
      <c r="AB46" s="104"/>
      <c r="AC46" s="104"/>
      <c r="AD46" s="104"/>
      <c r="AE46" s="104"/>
      <c r="AF46" s="105" t="s">
        <v>45</v>
      </c>
      <c r="AG46" s="104"/>
      <c r="AH46" s="104"/>
      <c r="AI46" s="5">
        <v>10</v>
      </c>
      <c r="AJ46" s="107" t="s">
        <v>47</v>
      </c>
      <c r="AK46" s="104"/>
      <c r="AL46" s="104"/>
      <c r="AM46" s="104"/>
      <c r="AN46" s="104"/>
      <c r="AO46" s="104"/>
      <c r="AP46" s="2">
        <v>77015512</v>
      </c>
      <c r="AQ46" s="1">
        <v>0</v>
      </c>
      <c r="AR46" s="2">
        <v>77015512</v>
      </c>
      <c r="AS46" s="103">
        <v>0</v>
      </c>
      <c r="AT46" s="104"/>
      <c r="AU46" s="103">
        <v>0</v>
      </c>
      <c r="AV46" s="104"/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91">
        <v>0</v>
      </c>
      <c r="BC46" s="1">
        <v>0</v>
      </c>
      <c r="BD46" s="1">
        <v>0</v>
      </c>
      <c r="BE46" s="16">
        <f t="shared" si="1"/>
        <v>0</v>
      </c>
      <c r="BF46" s="17">
        <f t="shared" si="2"/>
        <v>0</v>
      </c>
      <c r="BG46" s="16">
        <f t="shared" si="0"/>
        <v>0</v>
      </c>
      <c r="BH46" s="16">
        <f t="shared" si="3"/>
        <v>0</v>
      </c>
    </row>
    <row r="47" spans="1:60" s="9" customFormat="1" ht="16.5" x14ac:dyDescent="0.25">
      <c r="A47" s="99" t="s">
        <v>165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147">
        <f>+AP39+AP31+AP20</f>
        <v>6224081767</v>
      </c>
      <c r="AQ47" s="46">
        <f>+AQ39+AQ31+AQ20</f>
        <v>1273027226</v>
      </c>
      <c r="AR47" s="46">
        <f>+AR39+AR31+AR20</f>
        <v>4951054541</v>
      </c>
      <c r="AS47" s="100">
        <f>+AS39+AS31+AS20</f>
        <v>0</v>
      </c>
      <c r="AT47" s="100"/>
      <c r="AU47" s="155">
        <f>+AU39+AU31+AU20</f>
        <v>1248293183</v>
      </c>
      <c r="AV47" s="155"/>
      <c r="AW47" s="46">
        <f t="shared" ref="AW47:BD47" si="4">+AW39+AW31+AW20</f>
        <v>24734043</v>
      </c>
      <c r="AX47" s="46">
        <f t="shared" si="4"/>
        <v>1232970480</v>
      </c>
      <c r="AY47" s="46">
        <f t="shared" si="4"/>
        <v>15322703</v>
      </c>
      <c r="AZ47" s="46">
        <f t="shared" si="4"/>
        <v>1232970480</v>
      </c>
      <c r="BA47" s="46">
        <f t="shared" si="4"/>
        <v>0</v>
      </c>
      <c r="BB47" s="147">
        <f t="shared" si="4"/>
        <v>1232970480</v>
      </c>
      <c r="BC47" s="46">
        <f t="shared" si="4"/>
        <v>0</v>
      </c>
      <c r="BD47" s="46">
        <f t="shared" si="4"/>
        <v>140561</v>
      </c>
      <c r="BE47" s="47">
        <f t="shared" si="1"/>
        <v>0.20453253566647753</v>
      </c>
      <c r="BF47" s="48">
        <f t="shared" si="2"/>
        <v>0.20055860924231975</v>
      </c>
      <c r="BG47" s="47">
        <f t="shared" si="0"/>
        <v>0.19809676770912513</v>
      </c>
      <c r="BH47" s="47">
        <f t="shared" si="3"/>
        <v>0.19809676770912513</v>
      </c>
    </row>
    <row r="48" spans="1:60" s="22" customFormat="1" x14ac:dyDescent="0.25">
      <c r="A48" s="124" t="s">
        <v>43</v>
      </c>
      <c r="B48" s="123"/>
      <c r="C48" s="124" t="s">
        <v>73</v>
      </c>
      <c r="D48" s="123"/>
      <c r="E48" s="124"/>
      <c r="F48" s="123"/>
      <c r="G48" s="124"/>
      <c r="H48" s="123"/>
      <c r="I48" s="124"/>
      <c r="J48" s="123"/>
      <c r="K48" s="123"/>
      <c r="L48" s="124"/>
      <c r="M48" s="123"/>
      <c r="N48" s="123"/>
      <c r="O48" s="124"/>
      <c r="P48" s="123"/>
      <c r="Q48" s="124"/>
      <c r="R48" s="123"/>
      <c r="S48" s="125" t="s">
        <v>94</v>
      </c>
      <c r="T48" s="123"/>
      <c r="U48" s="123"/>
      <c r="V48" s="123"/>
      <c r="W48" s="123"/>
      <c r="X48" s="123"/>
      <c r="Y48" s="123"/>
      <c r="Z48" s="123"/>
      <c r="AA48" s="124" t="s">
        <v>44</v>
      </c>
      <c r="AB48" s="123"/>
      <c r="AC48" s="123"/>
      <c r="AD48" s="123"/>
      <c r="AE48" s="123"/>
      <c r="AF48" s="124" t="s">
        <v>45</v>
      </c>
      <c r="AG48" s="123"/>
      <c r="AH48" s="123"/>
      <c r="AI48" s="41">
        <v>10</v>
      </c>
      <c r="AJ48" s="126" t="s">
        <v>47</v>
      </c>
      <c r="AK48" s="123"/>
      <c r="AL48" s="123"/>
      <c r="AM48" s="123"/>
      <c r="AN48" s="123"/>
      <c r="AO48" s="123"/>
      <c r="AP48" s="146">
        <v>774318119</v>
      </c>
      <c r="AQ48" s="42">
        <v>666037820.38</v>
      </c>
      <c r="AR48" s="42">
        <v>108058188.62</v>
      </c>
      <c r="AS48" s="122">
        <v>0</v>
      </c>
      <c r="AT48" s="123"/>
      <c r="AU48" s="153">
        <v>589713576.39999998</v>
      </c>
      <c r="AV48" s="154"/>
      <c r="AW48" s="42">
        <v>76324243.980000004</v>
      </c>
      <c r="AX48" s="42">
        <v>82357793.920000002</v>
      </c>
      <c r="AY48" s="42">
        <v>507355782.48000002</v>
      </c>
      <c r="AZ48" s="42">
        <v>82357793.920000002</v>
      </c>
      <c r="BA48" s="43">
        <v>0</v>
      </c>
      <c r="BB48" s="146">
        <v>82357793.920000002</v>
      </c>
      <c r="BC48" s="43">
        <v>0</v>
      </c>
      <c r="BD48" s="43">
        <v>0</v>
      </c>
      <c r="BE48" s="44">
        <f t="shared" si="1"/>
        <v>0.86016044831827054</v>
      </c>
      <c r="BF48" s="45">
        <f t="shared" si="2"/>
        <v>0.76159082672841338</v>
      </c>
      <c r="BG48" s="44">
        <f t="shared" si="0"/>
        <v>0.10636170315420451</v>
      </c>
      <c r="BH48" s="44">
        <f t="shared" si="3"/>
        <v>0.10636170315420451</v>
      </c>
    </row>
    <row r="49" spans="1:60" x14ac:dyDescent="0.25">
      <c r="A49" s="105" t="s">
        <v>43</v>
      </c>
      <c r="B49" s="104"/>
      <c r="C49" s="105" t="s">
        <v>73</v>
      </c>
      <c r="D49" s="104"/>
      <c r="E49" s="105" t="s">
        <v>73</v>
      </c>
      <c r="F49" s="104"/>
      <c r="G49" s="105"/>
      <c r="H49" s="104"/>
      <c r="I49" s="105"/>
      <c r="J49" s="104"/>
      <c r="K49" s="104"/>
      <c r="L49" s="105"/>
      <c r="M49" s="104"/>
      <c r="N49" s="104"/>
      <c r="O49" s="105"/>
      <c r="P49" s="104"/>
      <c r="Q49" s="105"/>
      <c r="R49" s="104"/>
      <c r="S49" s="106" t="s">
        <v>95</v>
      </c>
      <c r="T49" s="104"/>
      <c r="U49" s="104"/>
      <c r="V49" s="104"/>
      <c r="W49" s="104"/>
      <c r="X49" s="104"/>
      <c r="Y49" s="104"/>
      <c r="Z49" s="104"/>
      <c r="AA49" s="105" t="s">
        <v>44</v>
      </c>
      <c r="AB49" s="104"/>
      <c r="AC49" s="104"/>
      <c r="AD49" s="104"/>
      <c r="AE49" s="104"/>
      <c r="AF49" s="105" t="s">
        <v>45</v>
      </c>
      <c r="AG49" s="104"/>
      <c r="AH49" s="104"/>
      <c r="AI49" s="5">
        <v>10</v>
      </c>
      <c r="AJ49" s="107" t="s">
        <v>47</v>
      </c>
      <c r="AK49" s="104"/>
      <c r="AL49" s="104"/>
      <c r="AM49" s="104"/>
      <c r="AN49" s="104"/>
      <c r="AO49" s="104"/>
      <c r="AP49" s="2">
        <v>774318119</v>
      </c>
      <c r="AQ49" s="2">
        <v>666037820.38</v>
      </c>
      <c r="AR49" s="2">
        <v>108058188.62</v>
      </c>
      <c r="AS49" s="103">
        <v>0</v>
      </c>
      <c r="AT49" s="104"/>
      <c r="AU49" s="152">
        <v>589713576.39999998</v>
      </c>
      <c r="AV49" s="104"/>
      <c r="AW49" s="2">
        <v>76324243.980000004</v>
      </c>
      <c r="AX49" s="2">
        <v>82357793.920000002</v>
      </c>
      <c r="AY49" s="2">
        <v>507355782.48000002</v>
      </c>
      <c r="AZ49" s="2">
        <v>82357793.920000002</v>
      </c>
      <c r="BA49" s="1">
        <v>0</v>
      </c>
      <c r="BB49" s="2">
        <v>82357793.920000002</v>
      </c>
      <c r="BC49" s="1">
        <v>0</v>
      </c>
      <c r="BD49" s="1">
        <v>0</v>
      </c>
      <c r="BE49" s="16">
        <f t="shared" si="1"/>
        <v>0.86016044831827054</v>
      </c>
      <c r="BF49" s="17">
        <f t="shared" si="2"/>
        <v>0.76159082672841338</v>
      </c>
      <c r="BG49" s="16">
        <f t="shared" si="0"/>
        <v>0.10636170315420451</v>
      </c>
      <c r="BH49" s="16">
        <f t="shared" si="3"/>
        <v>0.10636170315420451</v>
      </c>
    </row>
    <row r="50" spans="1:60" x14ac:dyDescent="0.25">
      <c r="A50" s="105" t="s">
        <v>43</v>
      </c>
      <c r="B50" s="104"/>
      <c r="C50" s="105" t="s">
        <v>73</v>
      </c>
      <c r="D50" s="104"/>
      <c r="E50" s="105" t="s">
        <v>73</v>
      </c>
      <c r="F50" s="104"/>
      <c r="G50" s="105" t="s">
        <v>73</v>
      </c>
      <c r="H50" s="104"/>
      <c r="I50" s="105"/>
      <c r="J50" s="104"/>
      <c r="K50" s="104"/>
      <c r="L50" s="105"/>
      <c r="M50" s="104"/>
      <c r="N50" s="104"/>
      <c r="O50" s="105"/>
      <c r="P50" s="104"/>
      <c r="Q50" s="105"/>
      <c r="R50" s="104"/>
      <c r="S50" s="106" t="s">
        <v>109</v>
      </c>
      <c r="T50" s="104"/>
      <c r="U50" s="104"/>
      <c r="V50" s="104"/>
      <c r="W50" s="104"/>
      <c r="X50" s="104"/>
      <c r="Y50" s="104"/>
      <c r="Z50" s="104"/>
      <c r="AA50" s="105" t="s">
        <v>44</v>
      </c>
      <c r="AB50" s="104"/>
      <c r="AC50" s="104"/>
      <c r="AD50" s="104"/>
      <c r="AE50" s="104"/>
      <c r="AF50" s="105" t="s">
        <v>45</v>
      </c>
      <c r="AG50" s="104"/>
      <c r="AH50" s="104"/>
      <c r="AI50" s="5">
        <v>10</v>
      </c>
      <c r="AJ50" s="107" t="s">
        <v>47</v>
      </c>
      <c r="AK50" s="104"/>
      <c r="AL50" s="104"/>
      <c r="AM50" s="104"/>
      <c r="AN50" s="104"/>
      <c r="AO50" s="104"/>
      <c r="AP50" s="2">
        <v>714972369</v>
      </c>
      <c r="AQ50" s="2">
        <v>611042070.38</v>
      </c>
      <c r="AR50" s="2">
        <v>103708188.62</v>
      </c>
      <c r="AS50" s="103">
        <v>0</v>
      </c>
      <c r="AT50" s="104"/>
      <c r="AU50" s="152">
        <v>544335135.20000005</v>
      </c>
      <c r="AV50" s="104"/>
      <c r="AW50" s="2">
        <v>66706935.18</v>
      </c>
      <c r="AX50" s="2">
        <v>82207793.920000002</v>
      </c>
      <c r="AY50" s="2">
        <v>462127341.27999997</v>
      </c>
      <c r="AZ50" s="2">
        <v>82207793.920000002</v>
      </c>
      <c r="BA50" s="1">
        <v>0</v>
      </c>
      <c r="BB50" s="2">
        <v>82207793.920000002</v>
      </c>
      <c r="BC50" s="1">
        <v>0</v>
      </c>
      <c r="BD50" s="1">
        <v>0</v>
      </c>
      <c r="BE50" s="18">
        <f t="shared" si="1"/>
        <v>0.85463732148787419</v>
      </c>
      <c r="BF50" s="19">
        <f t="shared" si="2"/>
        <v>0.76133730309233816</v>
      </c>
      <c r="BG50" s="18">
        <f t="shared" si="0"/>
        <v>0.11498037894104968</v>
      </c>
      <c r="BH50" s="18">
        <f t="shared" si="3"/>
        <v>0.11498037894104968</v>
      </c>
    </row>
    <row r="51" spans="1:60" x14ac:dyDescent="0.25">
      <c r="A51" s="105" t="s">
        <v>43</v>
      </c>
      <c r="B51" s="104"/>
      <c r="C51" s="105" t="s">
        <v>73</v>
      </c>
      <c r="D51" s="104"/>
      <c r="E51" s="105" t="s">
        <v>73</v>
      </c>
      <c r="F51" s="104"/>
      <c r="G51" s="105" t="s">
        <v>50</v>
      </c>
      <c r="H51" s="104"/>
      <c r="I51" s="105"/>
      <c r="J51" s="104"/>
      <c r="K51" s="104"/>
      <c r="L51" s="105"/>
      <c r="M51" s="104"/>
      <c r="N51" s="104"/>
      <c r="O51" s="105"/>
      <c r="P51" s="104"/>
      <c r="Q51" s="105"/>
      <c r="R51" s="104"/>
      <c r="S51" s="106" t="s">
        <v>96</v>
      </c>
      <c r="T51" s="104"/>
      <c r="U51" s="104"/>
      <c r="V51" s="104"/>
      <c r="W51" s="104"/>
      <c r="X51" s="104"/>
      <c r="Y51" s="104"/>
      <c r="Z51" s="104"/>
      <c r="AA51" s="105" t="s">
        <v>44</v>
      </c>
      <c r="AB51" s="104"/>
      <c r="AC51" s="104"/>
      <c r="AD51" s="104"/>
      <c r="AE51" s="104"/>
      <c r="AF51" s="105" t="s">
        <v>45</v>
      </c>
      <c r="AG51" s="104"/>
      <c r="AH51" s="104"/>
      <c r="AI51" s="5">
        <v>10</v>
      </c>
      <c r="AJ51" s="107" t="s">
        <v>47</v>
      </c>
      <c r="AK51" s="104"/>
      <c r="AL51" s="104"/>
      <c r="AM51" s="104"/>
      <c r="AN51" s="104"/>
      <c r="AO51" s="104"/>
      <c r="AP51" s="2">
        <v>59345750</v>
      </c>
      <c r="AQ51" s="2">
        <v>54995750</v>
      </c>
      <c r="AR51" s="2">
        <v>4350000</v>
      </c>
      <c r="AS51" s="103">
        <v>0</v>
      </c>
      <c r="AT51" s="104"/>
      <c r="AU51" s="152">
        <v>45378441.200000003</v>
      </c>
      <c r="AV51" s="104"/>
      <c r="AW51" s="2">
        <v>9617308.8000000007</v>
      </c>
      <c r="AX51" s="2">
        <v>150000</v>
      </c>
      <c r="AY51" s="2">
        <v>45228441.200000003</v>
      </c>
      <c r="AZ51" s="2">
        <v>150000</v>
      </c>
      <c r="BA51" s="1">
        <v>0</v>
      </c>
      <c r="BB51" s="2">
        <v>150000</v>
      </c>
      <c r="BC51" s="1">
        <v>0</v>
      </c>
      <c r="BD51" s="1">
        <v>0</v>
      </c>
      <c r="BE51" s="16">
        <f t="shared" si="1"/>
        <v>0.92670073257141417</v>
      </c>
      <c r="BF51" s="17">
        <f t="shared" si="2"/>
        <v>0.76464517172670332</v>
      </c>
      <c r="BG51" s="16">
        <f t="shared" si="0"/>
        <v>2.527560945813306E-3</v>
      </c>
      <c r="BH51" s="16">
        <f t="shared" si="3"/>
        <v>2.527560945813306E-3</v>
      </c>
    </row>
    <row r="52" spans="1:60" x14ac:dyDescent="0.25">
      <c r="A52" s="105" t="s">
        <v>43</v>
      </c>
      <c r="B52" s="104"/>
      <c r="C52" s="105" t="s">
        <v>73</v>
      </c>
      <c r="D52" s="104"/>
      <c r="E52" s="105" t="s">
        <v>73</v>
      </c>
      <c r="F52" s="104"/>
      <c r="G52" s="105" t="s">
        <v>50</v>
      </c>
      <c r="H52" s="104"/>
      <c r="I52" s="105" t="s">
        <v>97</v>
      </c>
      <c r="J52" s="104"/>
      <c r="K52" s="104"/>
      <c r="L52" s="105"/>
      <c r="M52" s="104"/>
      <c r="N52" s="104"/>
      <c r="O52" s="105"/>
      <c r="P52" s="104"/>
      <c r="Q52" s="105"/>
      <c r="R52" s="104"/>
      <c r="S52" s="106" t="s">
        <v>98</v>
      </c>
      <c r="T52" s="104"/>
      <c r="U52" s="104"/>
      <c r="V52" s="104"/>
      <c r="W52" s="104"/>
      <c r="X52" s="104"/>
      <c r="Y52" s="104"/>
      <c r="Z52" s="104"/>
      <c r="AA52" s="105" t="s">
        <v>44</v>
      </c>
      <c r="AB52" s="104"/>
      <c r="AC52" s="104"/>
      <c r="AD52" s="104"/>
      <c r="AE52" s="104"/>
      <c r="AF52" s="105" t="s">
        <v>45</v>
      </c>
      <c r="AG52" s="104"/>
      <c r="AH52" s="104"/>
      <c r="AI52" s="5">
        <v>10</v>
      </c>
      <c r="AJ52" s="107" t="s">
        <v>47</v>
      </c>
      <c r="AK52" s="104"/>
      <c r="AL52" s="104"/>
      <c r="AM52" s="104"/>
      <c r="AN52" s="104"/>
      <c r="AO52" s="104"/>
      <c r="AP52" s="2">
        <v>300000</v>
      </c>
      <c r="AQ52" s="2">
        <v>300000</v>
      </c>
      <c r="AR52" s="1">
        <v>0</v>
      </c>
      <c r="AS52" s="103">
        <v>0</v>
      </c>
      <c r="AT52" s="104"/>
      <c r="AU52" s="152">
        <v>30285</v>
      </c>
      <c r="AV52" s="104"/>
      <c r="AW52" s="2">
        <v>269715</v>
      </c>
      <c r="AX52" s="1">
        <v>0</v>
      </c>
      <c r="AY52" s="2">
        <v>30285</v>
      </c>
      <c r="AZ52" s="1">
        <v>0</v>
      </c>
      <c r="BA52" s="1">
        <v>0</v>
      </c>
      <c r="BB52" s="91">
        <v>0</v>
      </c>
      <c r="BC52" s="1">
        <v>0</v>
      </c>
      <c r="BD52" s="1">
        <v>0</v>
      </c>
      <c r="BE52" s="16">
        <f t="shared" si="1"/>
        <v>1</v>
      </c>
      <c r="BF52" s="17">
        <f t="shared" si="2"/>
        <v>0.10095</v>
      </c>
      <c r="BG52" s="16">
        <f t="shared" si="0"/>
        <v>0</v>
      </c>
      <c r="BH52" s="16">
        <f t="shared" si="3"/>
        <v>0</v>
      </c>
    </row>
    <row r="53" spans="1:60" x14ac:dyDescent="0.25">
      <c r="A53" s="105" t="s">
        <v>43</v>
      </c>
      <c r="B53" s="104"/>
      <c r="C53" s="105" t="s">
        <v>73</v>
      </c>
      <c r="D53" s="104"/>
      <c r="E53" s="105" t="s">
        <v>73</v>
      </c>
      <c r="F53" s="104"/>
      <c r="G53" s="105" t="s">
        <v>50</v>
      </c>
      <c r="H53" s="104"/>
      <c r="I53" s="105" t="s">
        <v>97</v>
      </c>
      <c r="J53" s="104"/>
      <c r="K53" s="104"/>
      <c r="L53" s="105" t="s">
        <v>54</v>
      </c>
      <c r="M53" s="104"/>
      <c r="N53" s="104"/>
      <c r="O53" s="105"/>
      <c r="P53" s="104"/>
      <c r="Q53" s="105"/>
      <c r="R53" s="104"/>
      <c r="S53" s="106" t="s">
        <v>99</v>
      </c>
      <c r="T53" s="104"/>
      <c r="U53" s="104"/>
      <c r="V53" s="104"/>
      <c r="W53" s="104"/>
      <c r="X53" s="104"/>
      <c r="Y53" s="104"/>
      <c r="Z53" s="104"/>
      <c r="AA53" s="105" t="s">
        <v>44</v>
      </c>
      <c r="AB53" s="104"/>
      <c r="AC53" s="104"/>
      <c r="AD53" s="104"/>
      <c r="AE53" s="104"/>
      <c r="AF53" s="105" t="s">
        <v>45</v>
      </c>
      <c r="AG53" s="104"/>
      <c r="AH53" s="104"/>
      <c r="AI53" s="5">
        <v>10</v>
      </c>
      <c r="AJ53" s="107" t="s">
        <v>47</v>
      </c>
      <c r="AK53" s="104"/>
      <c r="AL53" s="104"/>
      <c r="AM53" s="104"/>
      <c r="AN53" s="104"/>
      <c r="AO53" s="104"/>
      <c r="AP53" s="2">
        <v>300000</v>
      </c>
      <c r="AQ53" s="2">
        <v>300000</v>
      </c>
      <c r="AR53" s="1">
        <v>0</v>
      </c>
      <c r="AS53" s="103">
        <v>0</v>
      </c>
      <c r="AT53" s="104"/>
      <c r="AU53" s="152">
        <v>30285</v>
      </c>
      <c r="AV53" s="104"/>
      <c r="AW53" s="2">
        <v>269715</v>
      </c>
      <c r="AX53" s="1">
        <v>0</v>
      </c>
      <c r="AY53" s="2">
        <v>30285</v>
      </c>
      <c r="AZ53" s="1">
        <v>0</v>
      </c>
      <c r="BA53" s="1">
        <v>0</v>
      </c>
      <c r="BB53" s="91">
        <v>0</v>
      </c>
      <c r="BC53" s="1">
        <v>0</v>
      </c>
      <c r="BD53" s="1">
        <v>0</v>
      </c>
      <c r="BE53" s="16">
        <v>0</v>
      </c>
      <c r="BF53" s="17">
        <v>0</v>
      </c>
      <c r="BG53" s="16">
        <v>0</v>
      </c>
      <c r="BH53" s="16">
        <v>0</v>
      </c>
    </row>
    <row r="54" spans="1:60" x14ac:dyDescent="0.25">
      <c r="A54" s="105" t="s">
        <v>43</v>
      </c>
      <c r="B54" s="104"/>
      <c r="C54" s="105" t="s">
        <v>73</v>
      </c>
      <c r="D54" s="104"/>
      <c r="E54" s="105" t="s">
        <v>73</v>
      </c>
      <c r="F54" s="104"/>
      <c r="G54" s="105" t="s">
        <v>50</v>
      </c>
      <c r="H54" s="104"/>
      <c r="I54" s="105" t="s">
        <v>76</v>
      </c>
      <c r="J54" s="104"/>
      <c r="K54" s="104"/>
      <c r="L54" s="105"/>
      <c r="M54" s="104"/>
      <c r="N54" s="104"/>
      <c r="O54" s="105"/>
      <c r="P54" s="104"/>
      <c r="Q54" s="105"/>
      <c r="R54" s="104"/>
      <c r="S54" s="106" t="s">
        <v>100</v>
      </c>
      <c r="T54" s="104"/>
      <c r="U54" s="104"/>
      <c r="V54" s="104"/>
      <c r="W54" s="104"/>
      <c r="X54" s="104"/>
      <c r="Y54" s="104"/>
      <c r="Z54" s="104"/>
      <c r="AA54" s="105" t="s">
        <v>44</v>
      </c>
      <c r="AB54" s="104"/>
      <c r="AC54" s="104"/>
      <c r="AD54" s="104"/>
      <c r="AE54" s="104"/>
      <c r="AF54" s="105" t="s">
        <v>45</v>
      </c>
      <c r="AG54" s="104"/>
      <c r="AH54" s="104"/>
      <c r="AI54" s="5">
        <v>10</v>
      </c>
      <c r="AJ54" s="107" t="s">
        <v>47</v>
      </c>
      <c r="AK54" s="104"/>
      <c r="AL54" s="104"/>
      <c r="AM54" s="104"/>
      <c r="AN54" s="104"/>
      <c r="AO54" s="104"/>
      <c r="AP54" s="2">
        <v>36655750</v>
      </c>
      <c r="AQ54" s="2">
        <v>36205750</v>
      </c>
      <c r="AR54" s="2">
        <v>450000</v>
      </c>
      <c r="AS54" s="103">
        <v>0</v>
      </c>
      <c r="AT54" s="104"/>
      <c r="AU54" s="152">
        <v>30205750</v>
      </c>
      <c r="AV54" s="104"/>
      <c r="AW54" s="2">
        <v>6000000</v>
      </c>
      <c r="AX54" s="2">
        <v>50000</v>
      </c>
      <c r="AY54" s="2">
        <v>30155750</v>
      </c>
      <c r="AZ54" s="2">
        <v>50000</v>
      </c>
      <c r="BA54" s="1">
        <v>0</v>
      </c>
      <c r="BB54" s="2">
        <v>50000</v>
      </c>
      <c r="BC54" s="1">
        <v>0</v>
      </c>
      <c r="BD54" s="1">
        <v>0</v>
      </c>
      <c r="BE54" s="16">
        <f t="shared" si="1"/>
        <v>0.98772361771345563</v>
      </c>
      <c r="BF54" s="17">
        <f t="shared" si="2"/>
        <v>0.8240385205595302</v>
      </c>
      <c r="BG54" s="16">
        <f t="shared" si="0"/>
        <v>1.3640424762827114E-3</v>
      </c>
      <c r="BH54" s="16">
        <f t="shared" si="3"/>
        <v>1.3640424762827114E-3</v>
      </c>
    </row>
    <row r="55" spans="1:60" x14ac:dyDescent="0.25">
      <c r="A55" s="105" t="s">
        <v>43</v>
      </c>
      <c r="B55" s="104"/>
      <c r="C55" s="105" t="s">
        <v>73</v>
      </c>
      <c r="D55" s="104"/>
      <c r="E55" s="105" t="s">
        <v>73</v>
      </c>
      <c r="F55" s="104"/>
      <c r="G55" s="105" t="s">
        <v>50</v>
      </c>
      <c r="H55" s="104"/>
      <c r="I55" s="105" t="s">
        <v>76</v>
      </c>
      <c r="J55" s="104"/>
      <c r="K55" s="104"/>
      <c r="L55" s="105" t="s">
        <v>57</v>
      </c>
      <c r="M55" s="104"/>
      <c r="N55" s="104"/>
      <c r="O55" s="105"/>
      <c r="P55" s="104"/>
      <c r="Q55" s="105"/>
      <c r="R55" s="104"/>
      <c r="S55" s="106" t="s">
        <v>101</v>
      </c>
      <c r="T55" s="104"/>
      <c r="U55" s="104"/>
      <c r="V55" s="104"/>
      <c r="W55" s="104"/>
      <c r="X55" s="104"/>
      <c r="Y55" s="104"/>
      <c r="Z55" s="104"/>
      <c r="AA55" s="105" t="s">
        <v>44</v>
      </c>
      <c r="AB55" s="104"/>
      <c r="AC55" s="104"/>
      <c r="AD55" s="104"/>
      <c r="AE55" s="104"/>
      <c r="AF55" s="105" t="s">
        <v>45</v>
      </c>
      <c r="AG55" s="104"/>
      <c r="AH55" s="104"/>
      <c r="AI55" s="5">
        <v>10</v>
      </c>
      <c r="AJ55" s="107" t="s">
        <v>47</v>
      </c>
      <c r="AK55" s="104"/>
      <c r="AL55" s="104"/>
      <c r="AM55" s="104"/>
      <c r="AN55" s="104"/>
      <c r="AO55" s="104"/>
      <c r="AP55" s="2">
        <v>4655750</v>
      </c>
      <c r="AQ55" s="2">
        <v>4205750</v>
      </c>
      <c r="AR55" s="2">
        <v>450000</v>
      </c>
      <c r="AS55" s="103">
        <v>0</v>
      </c>
      <c r="AT55" s="104"/>
      <c r="AU55" s="152">
        <v>4205750</v>
      </c>
      <c r="AV55" s="104"/>
      <c r="AW55" s="1">
        <v>0</v>
      </c>
      <c r="AX55" s="2">
        <v>50000</v>
      </c>
      <c r="AY55" s="2">
        <v>4155750</v>
      </c>
      <c r="AZ55" s="2">
        <v>50000</v>
      </c>
      <c r="BA55" s="1">
        <v>0</v>
      </c>
      <c r="BB55" s="2">
        <v>50000</v>
      </c>
      <c r="BC55" s="1">
        <v>0</v>
      </c>
      <c r="BD55" s="1">
        <v>0</v>
      </c>
      <c r="BE55" s="16">
        <f t="shared" si="1"/>
        <v>0.90334532567255543</v>
      </c>
      <c r="BF55" s="17">
        <f t="shared" si="2"/>
        <v>0.90334532567255543</v>
      </c>
      <c r="BG55" s="16">
        <f t="shared" si="0"/>
        <v>1.0739408258604951E-2</v>
      </c>
      <c r="BH55" s="16">
        <f t="shared" si="3"/>
        <v>1.0739408258604951E-2</v>
      </c>
    </row>
    <row r="56" spans="1:60" x14ac:dyDescent="0.25">
      <c r="A56" s="105" t="s">
        <v>43</v>
      </c>
      <c r="B56" s="104"/>
      <c r="C56" s="105" t="s">
        <v>73</v>
      </c>
      <c r="D56" s="104"/>
      <c r="E56" s="105" t="s">
        <v>73</v>
      </c>
      <c r="F56" s="104"/>
      <c r="G56" s="105" t="s">
        <v>50</v>
      </c>
      <c r="H56" s="104"/>
      <c r="I56" s="105" t="s">
        <v>76</v>
      </c>
      <c r="J56" s="104"/>
      <c r="K56" s="104"/>
      <c r="L56" s="105" t="s">
        <v>65</v>
      </c>
      <c r="M56" s="104"/>
      <c r="N56" s="104"/>
      <c r="O56" s="105"/>
      <c r="P56" s="104"/>
      <c r="Q56" s="105"/>
      <c r="R56" s="104"/>
      <c r="S56" s="106" t="s">
        <v>102</v>
      </c>
      <c r="T56" s="104"/>
      <c r="U56" s="104"/>
      <c r="V56" s="104"/>
      <c r="W56" s="104"/>
      <c r="X56" s="104"/>
      <c r="Y56" s="104"/>
      <c r="Z56" s="104"/>
      <c r="AA56" s="105" t="s">
        <v>44</v>
      </c>
      <c r="AB56" s="104"/>
      <c r="AC56" s="104"/>
      <c r="AD56" s="104"/>
      <c r="AE56" s="104"/>
      <c r="AF56" s="105" t="s">
        <v>45</v>
      </c>
      <c r="AG56" s="104"/>
      <c r="AH56" s="104"/>
      <c r="AI56" s="5">
        <v>10</v>
      </c>
      <c r="AJ56" s="107" t="s">
        <v>47</v>
      </c>
      <c r="AK56" s="104"/>
      <c r="AL56" s="104"/>
      <c r="AM56" s="104"/>
      <c r="AN56" s="104"/>
      <c r="AO56" s="104"/>
      <c r="AP56" s="2">
        <v>8000000</v>
      </c>
      <c r="AQ56" s="2">
        <v>8000000</v>
      </c>
      <c r="AR56" s="1">
        <v>0</v>
      </c>
      <c r="AS56" s="103">
        <v>0</v>
      </c>
      <c r="AT56" s="104"/>
      <c r="AU56" s="152">
        <v>8000000</v>
      </c>
      <c r="AV56" s="104"/>
      <c r="AW56" s="1">
        <v>0</v>
      </c>
      <c r="AX56" s="1">
        <v>0</v>
      </c>
      <c r="AY56" s="2">
        <v>8000000</v>
      </c>
      <c r="AZ56" s="1">
        <v>0</v>
      </c>
      <c r="BA56" s="1">
        <v>0</v>
      </c>
      <c r="BB56" s="91">
        <v>0</v>
      </c>
      <c r="BC56" s="1">
        <v>0</v>
      </c>
      <c r="BD56" s="1">
        <v>0</v>
      </c>
      <c r="BE56" s="16">
        <f t="shared" si="1"/>
        <v>1</v>
      </c>
      <c r="BF56" s="17">
        <f t="shared" si="2"/>
        <v>1</v>
      </c>
      <c r="BG56" s="16">
        <f t="shared" si="0"/>
        <v>0</v>
      </c>
      <c r="BH56" s="16">
        <f t="shared" si="3"/>
        <v>0</v>
      </c>
    </row>
    <row r="57" spans="1:60" x14ac:dyDescent="0.25">
      <c r="A57" s="105" t="s">
        <v>43</v>
      </c>
      <c r="B57" s="104"/>
      <c r="C57" s="105" t="s">
        <v>73</v>
      </c>
      <c r="D57" s="104"/>
      <c r="E57" s="105" t="s">
        <v>73</v>
      </c>
      <c r="F57" s="104"/>
      <c r="G57" s="105" t="s">
        <v>50</v>
      </c>
      <c r="H57" s="104"/>
      <c r="I57" s="105" t="s">
        <v>76</v>
      </c>
      <c r="J57" s="104"/>
      <c r="K57" s="104"/>
      <c r="L57" s="105" t="s">
        <v>67</v>
      </c>
      <c r="M57" s="104"/>
      <c r="N57" s="104"/>
      <c r="O57" s="105"/>
      <c r="P57" s="104"/>
      <c r="Q57" s="105"/>
      <c r="R57" s="104"/>
      <c r="S57" s="106" t="s">
        <v>103</v>
      </c>
      <c r="T57" s="104"/>
      <c r="U57" s="104"/>
      <c r="V57" s="104"/>
      <c r="W57" s="104"/>
      <c r="X57" s="104"/>
      <c r="Y57" s="104"/>
      <c r="Z57" s="104"/>
      <c r="AA57" s="105" t="s">
        <v>44</v>
      </c>
      <c r="AB57" s="104"/>
      <c r="AC57" s="104"/>
      <c r="AD57" s="104"/>
      <c r="AE57" s="104"/>
      <c r="AF57" s="105" t="s">
        <v>45</v>
      </c>
      <c r="AG57" s="104"/>
      <c r="AH57" s="104"/>
      <c r="AI57" s="5">
        <v>10</v>
      </c>
      <c r="AJ57" s="107" t="s">
        <v>47</v>
      </c>
      <c r="AK57" s="104"/>
      <c r="AL57" s="104"/>
      <c r="AM57" s="104"/>
      <c r="AN57" s="104"/>
      <c r="AO57" s="104"/>
      <c r="AP57" s="2">
        <v>24000000</v>
      </c>
      <c r="AQ57" s="2">
        <v>24000000</v>
      </c>
      <c r="AR57" s="1">
        <v>0</v>
      </c>
      <c r="AS57" s="103">
        <v>0</v>
      </c>
      <c r="AT57" s="104"/>
      <c r="AU57" s="152">
        <v>18000000</v>
      </c>
      <c r="AV57" s="104"/>
      <c r="AW57" s="2">
        <v>6000000</v>
      </c>
      <c r="AX57" s="1">
        <v>0</v>
      </c>
      <c r="AY57" s="2">
        <v>18000000</v>
      </c>
      <c r="AZ57" s="1">
        <v>0</v>
      </c>
      <c r="BA57" s="1">
        <v>0</v>
      </c>
      <c r="BB57" s="91">
        <v>0</v>
      </c>
      <c r="BC57" s="1">
        <v>0</v>
      </c>
      <c r="BD57" s="1">
        <v>0</v>
      </c>
      <c r="BE57" s="16">
        <f t="shared" si="1"/>
        <v>1</v>
      </c>
      <c r="BF57" s="17">
        <f t="shared" si="2"/>
        <v>0.75</v>
      </c>
      <c r="BG57" s="16">
        <f t="shared" si="0"/>
        <v>0</v>
      </c>
      <c r="BH57" s="16">
        <f t="shared" si="3"/>
        <v>0</v>
      </c>
    </row>
    <row r="58" spans="1:60" x14ac:dyDescent="0.25">
      <c r="A58" s="105" t="s">
        <v>43</v>
      </c>
      <c r="B58" s="104"/>
      <c r="C58" s="105" t="s">
        <v>73</v>
      </c>
      <c r="D58" s="104"/>
      <c r="E58" s="105" t="s">
        <v>73</v>
      </c>
      <c r="F58" s="104"/>
      <c r="G58" s="105" t="s">
        <v>50</v>
      </c>
      <c r="H58" s="104"/>
      <c r="I58" s="105" t="s">
        <v>57</v>
      </c>
      <c r="J58" s="104"/>
      <c r="K58" s="104"/>
      <c r="L58" s="105"/>
      <c r="M58" s="104"/>
      <c r="N58" s="104"/>
      <c r="O58" s="105"/>
      <c r="P58" s="104"/>
      <c r="Q58" s="105"/>
      <c r="R58" s="104"/>
      <c r="S58" s="106" t="s">
        <v>104</v>
      </c>
      <c r="T58" s="104"/>
      <c r="U58" s="104"/>
      <c r="V58" s="104"/>
      <c r="W58" s="104"/>
      <c r="X58" s="104"/>
      <c r="Y58" s="104"/>
      <c r="Z58" s="104"/>
      <c r="AA58" s="105" t="s">
        <v>44</v>
      </c>
      <c r="AB58" s="104"/>
      <c r="AC58" s="104"/>
      <c r="AD58" s="104"/>
      <c r="AE58" s="104"/>
      <c r="AF58" s="105" t="s">
        <v>45</v>
      </c>
      <c r="AG58" s="104"/>
      <c r="AH58" s="104"/>
      <c r="AI58" s="5">
        <v>10</v>
      </c>
      <c r="AJ58" s="107" t="s">
        <v>47</v>
      </c>
      <c r="AK58" s="104"/>
      <c r="AL58" s="104"/>
      <c r="AM58" s="104"/>
      <c r="AN58" s="104"/>
      <c r="AO58" s="104"/>
      <c r="AP58" s="2">
        <v>22390000</v>
      </c>
      <c r="AQ58" s="2">
        <v>18490000</v>
      </c>
      <c r="AR58" s="2">
        <v>3900000</v>
      </c>
      <c r="AS58" s="103">
        <v>0</v>
      </c>
      <c r="AT58" s="104"/>
      <c r="AU58" s="152">
        <v>15142406.199999999</v>
      </c>
      <c r="AV58" s="104"/>
      <c r="AW58" s="2">
        <v>3347593.8</v>
      </c>
      <c r="AX58" s="2">
        <v>100000</v>
      </c>
      <c r="AY58" s="2">
        <v>15042406.199999999</v>
      </c>
      <c r="AZ58" s="2">
        <v>100000</v>
      </c>
      <c r="BA58" s="1">
        <v>0</v>
      </c>
      <c r="BB58" s="2">
        <v>100000</v>
      </c>
      <c r="BC58" s="1">
        <v>0</v>
      </c>
      <c r="BD58" s="1">
        <v>0</v>
      </c>
      <c r="BE58" s="16">
        <f t="shared" si="1"/>
        <v>0.82581509602501113</v>
      </c>
      <c r="BF58" s="17">
        <f t="shared" si="2"/>
        <v>0.67630219740955777</v>
      </c>
      <c r="BG58" s="16">
        <f t="shared" si="0"/>
        <v>4.4662795891022775E-3</v>
      </c>
      <c r="BH58" s="16">
        <f t="shared" si="3"/>
        <v>4.4662795891022775E-3</v>
      </c>
    </row>
    <row r="59" spans="1:60" x14ac:dyDescent="0.25">
      <c r="A59" s="105" t="s">
        <v>43</v>
      </c>
      <c r="B59" s="104"/>
      <c r="C59" s="105" t="s">
        <v>73</v>
      </c>
      <c r="D59" s="104"/>
      <c r="E59" s="105" t="s">
        <v>73</v>
      </c>
      <c r="F59" s="104"/>
      <c r="G59" s="105" t="s">
        <v>50</v>
      </c>
      <c r="H59" s="104"/>
      <c r="I59" s="105" t="s">
        <v>57</v>
      </c>
      <c r="J59" s="104"/>
      <c r="K59" s="104"/>
      <c r="L59" s="105" t="s">
        <v>76</v>
      </c>
      <c r="M59" s="104"/>
      <c r="N59" s="104"/>
      <c r="O59" s="105"/>
      <c r="P59" s="104"/>
      <c r="Q59" s="105"/>
      <c r="R59" s="104"/>
      <c r="S59" s="106" t="s">
        <v>105</v>
      </c>
      <c r="T59" s="104"/>
      <c r="U59" s="104"/>
      <c r="V59" s="104"/>
      <c r="W59" s="104"/>
      <c r="X59" s="104"/>
      <c r="Y59" s="104"/>
      <c r="Z59" s="104"/>
      <c r="AA59" s="105" t="s">
        <v>44</v>
      </c>
      <c r="AB59" s="104"/>
      <c r="AC59" s="104"/>
      <c r="AD59" s="104"/>
      <c r="AE59" s="104"/>
      <c r="AF59" s="105" t="s">
        <v>45</v>
      </c>
      <c r="AG59" s="104"/>
      <c r="AH59" s="104"/>
      <c r="AI59" s="5">
        <v>10</v>
      </c>
      <c r="AJ59" s="107" t="s">
        <v>47</v>
      </c>
      <c r="AK59" s="104"/>
      <c r="AL59" s="104"/>
      <c r="AM59" s="104"/>
      <c r="AN59" s="104"/>
      <c r="AO59" s="104"/>
      <c r="AP59" s="2">
        <v>6766690</v>
      </c>
      <c r="AQ59" s="2">
        <v>5866690</v>
      </c>
      <c r="AR59" s="2">
        <v>900000</v>
      </c>
      <c r="AS59" s="103">
        <v>0</v>
      </c>
      <c r="AT59" s="104"/>
      <c r="AU59" s="152">
        <v>5715010.5</v>
      </c>
      <c r="AV59" s="104"/>
      <c r="AW59" s="2">
        <v>151679.5</v>
      </c>
      <c r="AX59" s="2">
        <v>100000</v>
      </c>
      <c r="AY59" s="2">
        <v>5615010.5</v>
      </c>
      <c r="AZ59" s="2">
        <v>100000</v>
      </c>
      <c r="BA59" s="1">
        <v>0</v>
      </c>
      <c r="BB59" s="2">
        <v>100000</v>
      </c>
      <c r="BC59" s="1">
        <v>0</v>
      </c>
      <c r="BD59" s="1">
        <v>0</v>
      </c>
      <c r="BE59" s="18">
        <f t="shared" si="1"/>
        <v>0.86699553252772033</v>
      </c>
      <c r="BF59" s="19">
        <f t="shared" si="2"/>
        <v>0.84457992016776295</v>
      </c>
      <c r="BG59" s="18">
        <f t="shared" si="0"/>
        <v>1.4778274163586628E-2</v>
      </c>
      <c r="BH59" s="18">
        <f t="shared" si="3"/>
        <v>1.4778274163586628E-2</v>
      </c>
    </row>
    <row r="60" spans="1:60" x14ac:dyDescent="0.25">
      <c r="A60" s="105" t="s">
        <v>43</v>
      </c>
      <c r="B60" s="104"/>
      <c r="C60" s="105" t="s">
        <v>73</v>
      </c>
      <c r="D60" s="104"/>
      <c r="E60" s="105" t="s">
        <v>73</v>
      </c>
      <c r="F60" s="104"/>
      <c r="G60" s="105" t="s">
        <v>50</v>
      </c>
      <c r="H60" s="104"/>
      <c r="I60" s="105" t="s">
        <v>57</v>
      </c>
      <c r="J60" s="104"/>
      <c r="K60" s="104"/>
      <c r="L60" s="105" t="s">
        <v>57</v>
      </c>
      <c r="M60" s="104"/>
      <c r="N60" s="104"/>
      <c r="O60" s="105"/>
      <c r="P60" s="104"/>
      <c r="Q60" s="105"/>
      <c r="R60" s="104"/>
      <c r="S60" s="106" t="s">
        <v>106</v>
      </c>
      <c r="T60" s="104"/>
      <c r="U60" s="104"/>
      <c r="V60" s="104"/>
      <c r="W60" s="104"/>
      <c r="X60" s="104"/>
      <c r="Y60" s="104"/>
      <c r="Z60" s="104"/>
      <c r="AA60" s="105" t="s">
        <v>44</v>
      </c>
      <c r="AB60" s="104"/>
      <c r="AC60" s="104"/>
      <c r="AD60" s="104"/>
      <c r="AE60" s="104"/>
      <c r="AF60" s="105" t="s">
        <v>45</v>
      </c>
      <c r="AG60" s="104"/>
      <c r="AH60" s="104"/>
      <c r="AI60" s="5">
        <v>10</v>
      </c>
      <c r="AJ60" s="107" t="s">
        <v>47</v>
      </c>
      <c r="AK60" s="104"/>
      <c r="AL60" s="104"/>
      <c r="AM60" s="104"/>
      <c r="AN60" s="104"/>
      <c r="AO60" s="104"/>
      <c r="AP60" s="2">
        <v>3000000</v>
      </c>
      <c r="AQ60" s="1">
        <v>0</v>
      </c>
      <c r="AR60" s="2">
        <v>3000000</v>
      </c>
      <c r="AS60" s="103">
        <v>0</v>
      </c>
      <c r="AT60" s="104"/>
      <c r="AU60" s="103">
        <v>0</v>
      </c>
      <c r="AV60" s="104"/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91">
        <v>0</v>
      </c>
      <c r="BC60" s="1">
        <v>0</v>
      </c>
      <c r="BD60" s="1">
        <v>0</v>
      </c>
      <c r="BE60" s="18">
        <f t="shared" si="1"/>
        <v>0</v>
      </c>
      <c r="BF60" s="19">
        <f t="shared" si="2"/>
        <v>0</v>
      </c>
      <c r="BG60" s="18">
        <f t="shared" si="0"/>
        <v>0</v>
      </c>
      <c r="BH60" s="18">
        <f t="shared" si="3"/>
        <v>0</v>
      </c>
    </row>
    <row r="61" spans="1:60" x14ac:dyDescent="0.25">
      <c r="A61" s="105" t="s">
        <v>43</v>
      </c>
      <c r="B61" s="104"/>
      <c r="C61" s="105" t="s">
        <v>73</v>
      </c>
      <c r="D61" s="104"/>
      <c r="E61" s="105" t="s">
        <v>73</v>
      </c>
      <c r="F61" s="104"/>
      <c r="G61" s="105" t="s">
        <v>50</v>
      </c>
      <c r="H61" s="104"/>
      <c r="I61" s="105" t="s">
        <v>57</v>
      </c>
      <c r="J61" s="104"/>
      <c r="K61" s="104"/>
      <c r="L61" s="105" t="s">
        <v>61</v>
      </c>
      <c r="M61" s="104"/>
      <c r="N61" s="104"/>
      <c r="O61" s="105"/>
      <c r="P61" s="104"/>
      <c r="Q61" s="105"/>
      <c r="R61" s="104"/>
      <c r="S61" s="106" t="s">
        <v>107</v>
      </c>
      <c r="T61" s="104"/>
      <c r="U61" s="104"/>
      <c r="V61" s="104"/>
      <c r="W61" s="104"/>
      <c r="X61" s="104"/>
      <c r="Y61" s="104"/>
      <c r="Z61" s="104"/>
      <c r="AA61" s="105" t="s">
        <v>44</v>
      </c>
      <c r="AB61" s="104"/>
      <c r="AC61" s="104"/>
      <c r="AD61" s="104"/>
      <c r="AE61" s="104"/>
      <c r="AF61" s="105" t="s">
        <v>45</v>
      </c>
      <c r="AG61" s="104"/>
      <c r="AH61" s="104"/>
      <c r="AI61" s="5">
        <v>10</v>
      </c>
      <c r="AJ61" s="107" t="s">
        <v>47</v>
      </c>
      <c r="AK61" s="104"/>
      <c r="AL61" s="104"/>
      <c r="AM61" s="104"/>
      <c r="AN61" s="104"/>
      <c r="AO61" s="104"/>
      <c r="AP61" s="2">
        <v>11626935</v>
      </c>
      <c r="AQ61" s="2">
        <v>11626935</v>
      </c>
      <c r="AR61" s="1">
        <v>0</v>
      </c>
      <c r="AS61" s="103">
        <v>0</v>
      </c>
      <c r="AT61" s="104"/>
      <c r="AU61" s="152">
        <v>8999685.0999999996</v>
      </c>
      <c r="AV61" s="104"/>
      <c r="AW61" s="2">
        <v>2627249.9</v>
      </c>
      <c r="AX61" s="1">
        <v>0</v>
      </c>
      <c r="AY61" s="2">
        <v>8999685.0999999996</v>
      </c>
      <c r="AZ61" s="1">
        <v>0</v>
      </c>
      <c r="BA61" s="1">
        <v>0</v>
      </c>
      <c r="BB61" s="91">
        <v>0</v>
      </c>
      <c r="BC61" s="1">
        <v>0</v>
      </c>
      <c r="BD61" s="1">
        <v>0</v>
      </c>
      <c r="BE61" s="16">
        <f t="shared" si="1"/>
        <v>1</v>
      </c>
      <c r="BF61" s="17">
        <f t="shared" si="2"/>
        <v>0.7740376204046896</v>
      </c>
      <c r="BG61" s="16">
        <f t="shared" si="0"/>
        <v>0</v>
      </c>
      <c r="BH61" s="16">
        <f t="shared" si="3"/>
        <v>0</v>
      </c>
    </row>
    <row r="62" spans="1:60" x14ac:dyDescent="0.25">
      <c r="A62" s="105" t="s">
        <v>43</v>
      </c>
      <c r="B62" s="104"/>
      <c r="C62" s="105" t="s">
        <v>73</v>
      </c>
      <c r="D62" s="104"/>
      <c r="E62" s="105" t="s">
        <v>73</v>
      </c>
      <c r="F62" s="104"/>
      <c r="G62" s="105" t="s">
        <v>50</v>
      </c>
      <c r="H62" s="104"/>
      <c r="I62" s="105" t="s">
        <v>57</v>
      </c>
      <c r="J62" s="104"/>
      <c r="K62" s="104"/>
      <c r="L62" s="105" t="s">
        <v>63</v>
      </c>
      <c r="M62" s="104"/>
      <c r="N62" s="104"/>
      <c r="O62" s="105"/>
      <c r="P62" s="104"/>
      <c r="Q62" s="105"/>
      <c r="R62" s="104"/>
      <c r="S62" s="106" t="s">
        <v>108</v>
      </c>
      <c r="T62" s="104"/>
      <c r="U62" s="104"/>
      <c r="V62" s="104"/>
      <c r="W62" s="104"/>
      <c r="X62" s="104"/>
      <c r="Y62" s="104"/>
      <c r="Z62" s="104"/>
      <c r="AA62" s="105" t="s">
        <v>44</v>
      </c>
      <c r="AB62" s="104"/>
      <c r="AC62" s="104"/>
      <c r="AD62" s="104"/>
      <c r="AE62" s="104"/>
      <c r="AF62" s="105" t="s">
        <v>45</v>
      </c>
      <c r="AG62" s="104"/>
      <c r="AH62" s="104"/>
      <c r="AI62" s="5">
        <v>10</v>
      </c>
      <c r="AJ62" s="107" t="s">
        <v>47</v>
      </c>
      <c r="AK62" s="104"/>
      <c r="AL62" s="104"/>
      <c r="AM62" s="104"/>
      <c r="AN62" s="104"/>
      <c r="AO62" s="104"/>
      <c r="AP62" s="2">
        <v>996375</v>
      </c>
      <c r="AQ62" s="2">
        <v>996375</v>
      </c>
      <c r="AR62" s="1">
        <v>0</v>
      </c>
      <c r="AS62" s="103">
        <v>0</v>
      </c>
      <c r="AT62" s="104"/>
      <c r="AU62" s="152">
        <v>427710.6</v>
      </c>
      <c r="AV62" s="104"/>
      <c r="AW62" s="2">
        <v>568664.4</v>
      </c>
      <c r="AX62" s="1">
        <v>0</v>
      </c>
      <c r="AY62" s="2">
        <v>427710.6</v>
      </c>
      <c r="AZ62" s="1">
        <v>0</v>
      </c>
      <c r="BA62" s="1">
        <v>0</v>
      </c>
      <c r="BB62" s="91">
        <v>0</v>
      </c>
      <c r="BC62" s="1">
        <v>0</v>
      </c>
      <c r="BD62" s="1">
        <v>0</v>
      </c>
      <c r="BE62" s="16">
        <f t="shared" si="1"/>
        <v>1</v>
      </c>
      <c r="BF62" s="17">
        <f t="shared" si="2"/>
        <v>0.42926669175762133</v>
      </c>
      <c r="BG62" s="16">
        <f t="shared" si="0"/>
        <v>0</v>
      </c>
      <c r="BH62" s="16">
        <f t="shared" si="3"/>
        <v>0</v>
      </c>
    </row>
    <row r="63" spans="1:60" x14ac:dyDescent="0.25">
      <c r="A63" s="105" t="s">
        <v>43</v>
      </c>
      <c r="B63" s="104"/>
      <c r="C63" s="105" t="s">
        <v>73</v>
      </c>
      <c r="D63" s="104"/>
      <c r="E63" s="105" t="s">
        <v>73</v>
      </c>
      <c r="F63" s="104"/>
      <c r="G63" s="105" t="s">
        <v>73</v>
      </c>
      <c r="H63" s="104"/>
      <c r="I63" s="105" t="s">
        <v>63</v>
      </c>
      <c r="J63" s="104"/>
      <c r="K63" s="104"/>
      <c r="L63" s="105"/>
      <c r="M63" s="104"/>
      <c r="N63" s="104"/>
      <c r="O63" s="105"/>
      <c r="P63" s="104"/>
      <c r="Q63" s="105"/>
      <c r="R63" s="104"/>
      <c r="S63" s="106" t="s">
        <v>110</v>
      </c>
      <c r="T63" s="104"/>
      <c r="U63" s="104"/>
      <c r="V63" s="104"/>
      <c r="W63" s="104"/>
      <c r="X63" s="104"/>
      <c r="Y63" s="104"/>
      <c r="Z63" s="104"/>
      <c r="AA63" s="105" t="s">
        <v>44</v>
      </c>
      <c r="AB63" s="104"/>
      <c r="AC63" s="104"/>
      <c r="AD63" s="104"/>
      <c r="AE63" s="104"/>
      <c r="AF63" s="105" t="s">
        <v>45</v>
      </c>
      <c r="AG63" s="104"/>
      <c r="AH63" s="104"/>
      <c r="AI63" s="5">
        <v>10</v>
      </c>
      <c r="AJ63" s="107" t="s">
        <v>47</v>
      </c>
      <c r="AK63" s="104"/>
      <c r="AL63" s="104"/>
      <c r="AM63" s="104"/>
      <c r="AN63" s="104"/>
      <c r="AO63" s="104"/>
      <c r="AP63" s="2">
        <v>37301143</v>
      </c>
      <c r="AQ63" s="2">
        <v>15780983</v>
      </c>
      <c r="AR63" s="2">
        <v>21298050</v>
      </c>
      <c r="AS63" s="103">
        <v>0</v>
      </c>
      <c r="AT63" s="104"/>
      <c r="AU63" s="152">
        <v>15780983</v>
      </c>
      <c r="AV63" s="104"/>
      <c r="AW63" s="1">
        <v>0</v>
      </c>
      <c r="AX63" s="2">
        <v>15780983</v>
      </c>
      <c r="AY63" s="1">
        <v>0</v>
      </c>
      <c r="AZ63" s="2">
        <v>15780983</v>
      </c>
      <c r="BA63" s="1">
        <v>0</v>
      </c>
      <c r="BB63" s="2">
        <v>15780983</v>
      </c>
      <c r="BC63" s="1">
        <v>0</v>
      </c>
      <c r="BD63" s="1">
        <v>0</v>
      </c>
      <c r="BE63" s="16">
        <f t="shared" si="1"/>
        <v>0.42306968984837812</v>
      </c>
      <c r="BF63" s="17">
        <f t="shared" si="2"/>
        <v>0.42306968984837812</v>
      </c>
      <c r="BG63" s="16">
        <f t="shared" si="0"/>
        <v>0.42306968984837812</v>
      </c>
      <c r="BH63" s="16">
        <f t="shared" si="3"/>
        <v>0.42306968984837812</v>
      </c>
    </row>
    <row r="64" spans="1:60" x14ac:dyDescent="0.25">
      <c r="A64" s="105" t="s">
        <v>43</v>
      </c>
      <c r="B64" s="104"/>
      <c r="C64" s="105" t="s">
        <v>73</v>
      </c>
      <c r="D64" s="104"/>
      <c r="E64" s="105" t="s">
        <v>73</v>
      </c>
      <c r="F64" s="104"/>
      <c r="G64" s="105" t="s">
        <v>73</v>
      </c>
      <c r="H64" s="104"/>
      <c r="I64" s="105" t="s">
        <v>63</v>
      </c>
      <c r="J64" s="104"/>
      <c r="K64" s="104"/>
      <c r="L64" s="105" t="s">
        <v>59</v>
      </c>
      <c r="M64" s="104"/>
      <c r="N64" s="104"/>
      <c r="O64" s="105"/>
      <c r="P64" s="104"/>
      <c r="Q64" s="105"/>
      <c r="R64" s="104"/>
      <c r="S64" s="106" t="s">
        <v>111</v>
      </c>
      <c r="T64" s="104"/>
      <c r="U64" s="104"/>
      <c r="V64" s="104"/>
      <c r="W64" s="104"/>
      <c r="X64" s="104"/>
      <c r="Y64" s="104"/>
      <c r="Z64" s="104"/>
      <c r="AA64" s="105" t="s">
        <v>44</v>
      </c>
      <c r="AB64" s="104"/>
      <c r="AC64" s="104"/>
      <c r="AD64" s="104"/>
      <c r="AE64" s="104"/>
      <c r="AF64" s="105" t="s">
        <v>45</v>
      </c>
      <c r="AG64" s="104"/>
      <c r="AH64" s="104"/>
      <c r="AI64" s="5">
        <v>10</v>
      </c>
      <c r="AJ64" s="107" t="s">
        <v>47</v>
      </c>
      <c r="AK64" s="104"/>
      <c r="AL64" s="104"/>
      <c r="AM64" s="104"/>
      <c r="AN64" s="104"/>
      <c r="AO64" s="104"/>
      <c r="AP64" s="2">
        <v>1200000</v>
      </c>
      <c r="AQ64" s="2">
        <v>120000</v>
      </c>
      <c r="AR64" s="2">
        <v>1080000</v>
      </c>
      <c r="AS64" s="103">
        <v>0</v>
      </c>
      <c r="AT64" s="104"/>
      <c r="AU64" s="152">
        <v>120000</v>
      </c>
      <c r="AV64" s="104"/>
      <c r="AW64" s="1">
        <v>0</v>
      </c>
      <c r="AX64" s="2">
        <v>120000</v>
      </c>
      <c r="AY64" s="1">
        <v>0</v>
      </c>
      <c r="AZ64" s="2">
        <v>120000</v>
      </c>
      <c r="BA64" s="1">
        <v>0</v>
      </c>
      <c r="BB64" s="2">
        <v>120000</v>
      </c>
      <c r="BC64" s="1">
        <v>0</v>
      </c>
      <c r="BD64" s="1">
        <v>0</v>
      </c>
      <c r="BE64" s="16">
        <f t="shared" si="1"/>
        <v>0.1</v>
      </c>
      <c r="BF64" s="17">
        <f t="shared" si="2"/>
        <v>0.1</v>
      </c>
      <c r="BG64" s="16">
        <f t="shared" si="0"/>
        <v>0.1</v>
      </c>
      <c r="BH64" s="16">
        <f t="shared" si="3"/>
        <v>0.1</v>
      </c>
    </row>
    <row r="65" spans="1:60" x14ac:dyDescent="0.25">
      <c r="A65" s="105" t="s">
        <v>43</v>
      </c>
      <c r="B65" s="104"/>
      <c r="C65" s="105" t="s">
        <v>73</v>
      </c>
      <c r="D65" s="104"/>
      <c r="E65" s="105" t="s">
        <v>73</v>
      </c>
      <c r="F65" s="104"/>
      <c r="G65" s="105" t="s">
        <v>73</v>
      </c>
      <c r="H65" s="104"/>
      <c r="I65" s="105" t="s">
        <v>63</v>
      </c>
      <c r="J65" s="104"/>
      <c r="K65" s="104"/>
      <c r="L65" s="105" t="s">
        <v>69</v>
      </c>
      <c r="M65" s="104"/>
      <c r="N65" s="104"/>
      <c r="O65" s="105"/>
      <c r="P65" s="104"/>
      <c r="Q65" s="105"/>
      <c r="R65" s="104"/>
      <c r="S65" s="106" t="s">
        <v>112</v>
      </c>
      <c r="T65" s="104"/>
      <c r="U65" s="104"/>
      <c r="V65" s="104"/>
      <c r="W65" s="104"/>
      <c r="X65" s="104"/>
      <c r="Y65" s="104"/>
      <c r="Z65" s="104"/>
      <c r="AA65" s="105" t="s">
        <v>44</v>
      </c>
      <c r="AB65" s="104"/>
      <c r="AC65" s="104"/>
      <c r="AD65" s="104"/>
      <c r="AE65" s="104"/>
      <c r="AF65" s="105" t="s">
        <v>45</v>
      </c>
      <c r="AG65" s="104"/>
      <c r="AH65" s="104"/>
      <c r="AI65" s="5">
        <v>10</v>
      </c>
      <c r="AJ65" s="107" t="s">
        <v>47</v>
      </c>
      <c r="AK65" s="104"/>
      <c r="AL65" s="104"/>
      <c r="AM65" s="104"/>
      <c r="AN65" s="104"/>
      <c r="AO65" s="104"/>
      <c r="AP65" s="2">
        <v>36101143</v>
      </c>
      <c r="AQ65" s="2">
        <v>15660983</v>
      </c>
      <c r="AR65" s="2">
        <v>20218050</v>
      </c>
      <c r="AS65" s="103">
        <v>0</v>
      </c>
      <c r="AT65" s="104"/>
      <c r="AU65" s="152">
        <v>15660983</v>
      </c>
      <c r="AV65" s="104"/>
      <c r="AW65" s="1">
        <v>0</v>
      </c>
      <c r="AX65" s="2">
        <v>15660983</v>
      </c>
      <c r="AY65" s="1">
        <v>0</v>
      </c>
      <c r="AZ65" s="2">
        <v>15660983</v>
      </c>
      <c r="BA65" s="1">
        <v>0</v>
      </c>
      <c r="BB65" s="2">
        <v>15660983</v>
      </c>
      <c r="BC65" s="1">
        <v>0</v>
      </c>
      <c r="BD65" s="1">
        <v>0</v>
      </c>
      <c r="BE65" s="16">
        <f t="shared" si="1"/>
        <v>0.43380850850068653</v>
      </c>
      <c r="BF65" s="17">
        <f t="shared" si="2"/>
        <v>0.43380850850068653</v>
      </c>
      <c r="BG65" s="16">
        <f t="shared" si="0"/>
        <v>0.43380850850068653</v>
      </c>
      <c r="BH65" s="16">
        <f t="shared" si="3"/>
        <v>0.43380850850068653</v>
      </c>
    </row>
    <row r="66" spans="1:60" x14ac:dyDescent="0.25">
      <c r="A66" s="105" t="s">
        <v>43</v>
      </c>
      <c r="B66" s="104"/>
      <c r="C66" s="105" t="s">
        <v>73</v>
      </c>
      <c r="D66" s="104"/>
      <c r="E66" s="105" t="s">
        <v>73</v>
      </c>
      <c r="F66" s="104"/>
      <c r="G66" s="105" t="s">
        <v>73</v>
      </c>
      <c r="H66" s="104"/>
      <c r="I66" s="105" t="s">
        <v>65</v>
      </c>
      <c r="J66" s="104"/>
      <c r="K66" s="104"/>
      <c r="L66" s="105"/>
      <c r="M66" s="104"/>
      <c r="N66" s="104"/>
      <c r="O66" s="105"/>
      <c r="P66" s="104"/>
      <c r="Q66" s="105"/>
      <c r="R66" s="104"/>
      <c r="S66" s="106" t="s">
        <v>113</v>
      </c>
      <c r="T66" s="104"/>
      <c r="U66" s="104"/>
      <c r="V66" s="104"/>
      <c r="W66" s="104"/>
      <c r="X66" s="104"/>
      <c r="Y66" s="104"/>
      <c r="Z66" s="104"/>
      <c r="AA66" s="105" t="s">
        <v>44</v>
      </c>
      <c r="AB66" s="104"/>
      <c r="AC66" s="104"/>
      <c r="AD66" s="104"/>
      <c r="AE66" s="104"/>
      <c r="AF66" s="105" t="s">
        <v>45</v>
      </c>
      <c r="AG66" s="104"/>
      <c r="AH66" s="104"/>
      <c r="AI66" s="5">
        <v>10</v>
      </c>
      <c r="AJ66" s="107" t="s">
        <v>47</v>
      </c>
      <c r="AK66" s="104"/>
      <c r="AL66" s="104"/>
      <c r="AM66" s="104"/>
      <c r="AN66" s="104"/>
      <c r="AO66" s="104"/>
      <c r="AP66" s="2">
        <v>50000000</v>
      </c>
      <c r="AQ66" s="2">
        <v>50000000</v>
      </c>
      <c r="AR66" s="1">
        <v>0</v>
      </c>
      <c r="AS66" s="103">
        <v>0</v>
      </c>
      <c r="AT66" s="104"/>
      <c r="AU66" s="152">
        <v>49826546</v>
      </c>
      <c r="AV66" s="104"/>
      <c r="AW66" s="2">
        <v>173454</v>
      </c>
      <c r="AX66" s="1">
        <v>0</v>
      </c>
      <c r="AY66" s="2">
        <v>49826546</v>
      </c>
      <c r="AZ66" s="1">
        <v>0</v>
      </c>
      <c r="BA66" s="1">
        <v>0</v>
      </c>
      <c r="BB66" s="91">
        <v>0</v>
      </c>
      <c r="BC66" s="1">
        <v>0</v>
      </c>
      <c r="BD66" s="1">
        <v>0</v>
      </c>
      <c r="BE66" s="16">
        <f t="shared" si="1"/>
        <v>1</v>
      </c>
      <c r="BF66" s="17">
        <f t="shared" si="2"/>
        <v>0.99653091999999999</v>
      </c>
      <c r="BG66" s="16">
        <f t="shared" si="0"/>
        <v>0</v>
      </c>
      <c r="BH66" s="16">
        <f t="shared" si="3"/>
        <v>0</v>
      </c>
    </row>
    <row r="67" spans="1:60" x14ac:dyDescent="0.25">
      <c r="A67" s="105" t="s">
        <v>43</v>
      </c>
      <c r="B67" s="104"/>
      <c r="C67" s="105" t="s">
        <v>73</v>
      </c>
      <c r="D67" s="104"/>
      <c r="E67" s="105" t="s">
        <v>73</v>
      </c>
      <c r="F67" s="104"/>
      <c r="G67" s="105" t="s">
        <v>73</v>
      </c>
      <c r="H67" s="104"/>
      <c r="I67" s="105" t="s">
        <v>65</v>
      </c>
      <c r="J67" s="104"/>
      <c r="K67" s="104"/>
      <c r="L67" s="105" t="s">
        <v>54</v>
      </c>
      <c r="M67" s="104"/>
      <c r="N67" s="104"/>
      <c r="O67" s="105"/>
      <c r="P67" s="104"/>
      <c r="Q67" s="105"/>
      <c r="R67" s="104"/>
      <c r="S67" s="106" t="s">
        <v>114</v>
      </c>
      <c r="T67" s="104"/>
      <c r="U67" s="104"/>
      <c r="V67" s="104"/>
      <c r="W67" s="104"/>
      <c r="X67" s="104"/>
      <c r="Y67" s="104"/>
      <c r="Z67" s="104"/>
      <c r="AA67" s="105" t="s">
        <v>44</v>
      </c>
      <c r="AB67" s="104"/>
      <c r="AC67" s="104"/>
      <c r="AD67" s="104"/>
      <c r="AE67" s="104"/>
      <c r="AF67" s="105" t="s">
        <v>45</v>
      </c>
      <c r="AG67" s="104"/>
      <c r="AH67" s="104"/>
      <c r="AI67" s="5">
        <v>10</v>
      </c>
      <c r="AJ67" s="107" t="s">
        <v>47</v>
      </c>
      <c r="AK67" s="104"/>
      <c r="AL67" s="104"/>
      <c r="AM67" s="104"/>
      <c r="AN67" s="104"/>
      <c r="AO67" s="104"/>
      <c r="AP67" s="2">
        <v>50000000</v>
      </c>
      <c r="AQ67" s="2">
        <v>50000000</v>
      </c>
      <c r="AR67" s="1">
        <v>0</v>
      </c>
      <c r="AS67" s="103">
        <v>0</v>
      </c>
      <c r="AT67" s="104"/>
      <c r="AU67" s="152">
        <v>49826546</v>
      </c>
      <c r="AV67" s="104"/>
      <c r="AW67" s="2">
        <v>173454</v>
      </c>
      <c r="AX67" s="1">
        <v>0</v>
      </c>
      <c r="AY67" s="2">
        <v>49826546</v>
      </c>
      <c r="AZ67" s="1">
        <v>0</v>
      </c>
      <c r="BA67" s="1">
        <v>0</v>
      </c>
      <c r="BB67" s="91">
        <v>0</v>
      </c>
      <c r="BC67" s="1">
        <v>0</v>
      </c>
      <c r="BD67" s="1">
        <v>0</v>
      </c>
      <c r="BE67" s="16">
        <f t="shared" si="1"/>
        <v>1</v>
      </c>
      <c r="BF67" s="17">
        <f t="shared" si="2"/>
        <v>0.99653091999999999</v>
      </c>
      <c r="BG67" s="16">
        <f t="shared" si="0"/>
        <v>0</v>
      </c>
      <c r="BH67" s="16">
        <f t="shared" si="3"/>
        <v>0</v>
      </c>
    </row>
    <row r="68" spans="1:60" x14ac:dyDescent="0.25">
      <c r="A68" s="105" t="s">
        <v>43</v>
      </c>
      <c r="B68" s="104"/>
      <c r="C68" s="105" t="s">
        <v>73</v>
      </c>
      <c r="D68" s="104"/>
      <c r="E68" s="105" t="s">
        <v>73</v>
      </c>
      <c r="F68" s="104"/>
      <c r="G68" s="105" t="s">
        <v>73</v>
      </c>
      <c r="H68" s="104"/>
      <c r="I68" s="105" t="s">
        <v>67</v>
      </c>
      <c r="J68" s="104"/>
      <c r="K68" s="104"/>
      <c r="L68" s="105"/>
      <c r="M68" s="104"/>
      <c r="N68" s="104"/>
      <c r="O68" s="105"/>
      <c r="P68" s="104"/>
      <c r="Q68" s="105"/>
      <c r="R68" s="104"/>
      <c r="S68" s="106" t="s">
        <v>115</v>
      </c>
      <c r="T68" s="104"/>
      <c r="U68" s="104"/>
      <c r="V68" s="104"/>
      <c r="W68" s="104"/>
      <c r="X68" s="104"/>
      <c r="Y68" s="104"/>
      <c r="Z68" s="104"/>
      <c r="AA68" s="105" t="s">
        <v>44</v>
      </c>
      <c r="AB68" s="104"/>
      <c r="AC68" s="104"/>
      <c r="AD68" s="104"/>
      <c r="AE68" s="104"/>
      <c r="AF68" s="105" t="s">
        <v>45</v>
      </c>
      <c r="AG68" s="104"/>
      <c r="AH68" s="104"/>
      <c r="AI68" s="5">
        <v>10</v>
      </c>
      <c r="AJ68" s="107" t="s">
        <v>47</v>
      </c>
      <c r="AK68" s="104"/>
      <c r="AL68" s="104"/>
      <c r="AM68" s="104"/>
      <c r="AN68" s="104"/>
      <c r="AO68" s="104"/>
      <c r="AP68" s="2">
        <v>613871226</v>
      </c>
      <c r="AQ68" s="2">
        <v>543910247.38</v>
      </c>
      <c r="AR68" s="2">
        <v>69960978.620000005</v>
      </c>
      <c r="AS68" s="103">
        <v>0</v>
      </c>
      <c r="AT68" s="104"/>
      <c r="AU68" s="152">
        <v>477376766.19999999</v>
      </c>
      <c r="AV68" s="104"/>
      <c r="AW68" s="2">
        <v>66533481.18</v>
      </c>
      <c r="AX68" s="2">
        <v>65075970.920000002</v>
      </c>
      <c r="AY68" s="2">
        <v>412300795.27999997</v>
      </c>
      <c r="AZ68" s="2">
        <v>65075970.920000002</v>
      </c>
      <c r="BA68" s="1">
        <v>0</v>
      </c>
      <c r="BB68" s="2">
        <v>65075970.920000002</v>
      </c>
      <c r="BC68" s="1">
        <v>0</v>
      </c>
      <c r="BD68" s="1">
        <v>0</v>
      </c>
      <c r="BE68" s="16">
        <f t="shared" si="1"/>
        <v>0.88603313584859245</v>
      </c>
      <c r="BF68" s="17">
        <f t="shared" si="2"/>
        <v>0.77764968609230756</v>
      </c>
      <c r="BG68" s="16">
        <f t="shared" si="0"/>
        <v>0.10600915658490238</v>
      </c>
      <c r="BH68" s="16">
        <f t="shared" si="3"/>
        <v>0.10600915658490238</v>
      </c>
    </row>
    <row r="69" spans="1:60" x14ac:dyDescent="0.25">
      <c r="A69" s="105" t="s">
        <v>43</v>
      </c>
      <c r="B69" s="104"/>
      <c r="C69" s="105" t="s">
        <v>73</v>
      </c>
      <c r="D69" s="104"/>
      <c r="E69" s="105" t="s">
        <v>73</v>
      </c>
      <c r="F69" s="104"/>
      <c r="G69" s="105" t="s">
        <v>73</v>
      </c>
      <c r="H69" s="104"/>
      <c r="I69" s="105" t="s">
        <v>67</v>
      </c>
      <c r="J69" s="104"/>
      <c r="K69" s="104"/>
      <c r="L69" s="105" t="s">
        <v>76</v>
      </c>
      <c r="M69" s="104"/>
      <c r="N69" s="104"/>
      <c r="O69" s="105"/>
      <c r="P69" s="104"/>
      <c r="Q69" s="105"/>
      <c r="R69" s="104"/>
      <c r="S69" s="106" t="s">
        <v>116</v>
      </c>
      <c r="T69" s="104"/>
      <c r="U69" s="104"/>
      <c r="V69" s="104"/>
      <c r="W69" s="104"/>
      <c r="X69" s="104"/>
      <c r="Y69" s="104"/>
      <c r="Z69" s="104"/>
      <c r="AA69" s="105" t="s">
        <v>44</v>
      </c>
      <c r="AB69" s="104"/>
      <c r="AC69" s="104"/>
      <c r="AD69" s="104"/>
      <c r="AE69" s="104"/>
      <c r="AF69" s="105" t="s">
        <v>45</v>
      </c>
      <c r="AG69" s="104"/>
      <c r="AH69" s="104"/>
      <c r="AI69" s="5">
        <v>10</v>
      </c>
      <c r="AJ69" s="107" t="s">
        <v>47</v>
      </c>
      <c r="AK69" s="104"/>
      <c r="AL69" s="104"/>
      <c r="AM69" s="104"/>
      <c r="AN69" s="104"/>
      <c r="AO69" s="104"/>
      <c r="AP69" s="2">
        <v>177677797</v>
      </c>
      <c r="AQ69" s="2">
        <v>177677797</v>
      </c>
      <c r="AR69" s="1">
        <v>0</v>
      </c>
      <c r="AS69" s="103">
        <v>0</v>
      </c>
      <c r="AT69" s="104"/>
      <c r="AU69" s="152">
        <v>177677793</v>
      </c>
      <c r="AV69" s="104"/>
      <c r="AW69" s="1">
        <v>4</v>
      </c>
      <c r="AX69" s="2">
        <v>12698377</v>
      </c>
      <c r="AY69" s="2">
        <v>164979416</v>
      </c>
      <c r="AZ69" s="2">
        <v>12698377</v>
      </c>
      <c r="BA69" s="1">
        <v>0</v>
      </c>
      <c r="BB69" s="2">
        <v>12698377</v>
      </c>
      <c r="BC69" s="1">
        <v>0</v>
      </c>
      <c r="BD69" s="1">
        <v>0</v>
      </c>
      <c r="BE69" s="16">
        <f t="shared" si="1"/>
        <v>1</v>
      </c>
      <c r="BF69" s="17">
        <f t="shared" si="2"/>
        <v>0.99999997748733904</v>
      </c>
      <c r="BG69" s="16">
        <f t="shared" si="0"/>
        <v>7.1468563964691659E-2</v>
      </c>
      <c r="BH69" s="16">
        <f t="shared" si="3"/>
        <v>7.1468563964691659E-2</v>
      </c>
    </row>
    <row r="70" spans="1:60" x14ac:dyDescent="0.25">
      <c r="A70" s="105" t="s">
        <v>43</v>
      </c>
      <c r="B70" s="104"/>
      <c r="C70" s="105" t="s">
        <v>73</v>
      </c>
      <c r="D70" s="104"/>
      <c r="E70" s="105" t="s">
        <v>73</v>
      </c>
      <c r="F70" s="104"/>
      <c r="G70" s="105" t="s">
        <v>73</v>
      </c>
      <c r="H70" s="104"/>
      <c r="I70" s="105" t="s">
        <v>67</v>
      </c>
      <c r="J70" s="104"/>
      <c r="K70" s="104"/>
      <c r="L70" s="105" t="s">
        <v>57</v>
      </c>
      <c r="M70" s="104"/>
      <c r="N70" s="104"/>
      <c r="O70" s="105"/>
      <c r="P70" s="104"/>
      <c r="Q70" s="105"/>
      <c r="R70" s="104"/>
      <c r="S70" s="106" t="s">
        <v>117</v>
      </c>
      <c r="T70" s="104"/>
      <c r="U70" s="104"/>
      <c r="V70" s="104"/>
      <c r="W70" s="104"/>
      <c r="X70" s="104"/>
      <c r="Y70" s="104"/>
      <c r="Z70" s="104"/>
      <c r="AA70" s="105" t="s">
        <v>44</v>
      </c>
      <c r="AB70" s="104"/>
      <c r="AC70" s="104"/>
      <c r="AD70" s="104"/>
      <c r="AE70" s="104"/>
      <c r="AF70" s="105" t="s">
        <v>45</v>
      </c>
      <c r="AG70" s="104"/>
      <c r="AH70" s="104"/>
      <c r="AI70" s="5">
        <v>10</v>
      </c>
      <c r="AJ70" s="107" t="s">
        <v>47</v>
      </c>
      <c r="AK70" s="104"/>
      <c r="AL70" s="104"/>
      <c r="AM70" s="104"/>
      <c r="AN70" s="104"/>
      <c r="AO70" s="104"/>
      <c r="AP70" s="2">
        <v>93286744</v>
      </c>
      <c r="AQ70" s="2">
        <v>93000000</v>
      </c>
      <c r="AR70" s="2">
        <v>286744</v>
      </c>
      <c r="AS70" s="103">
        <v>0</v>
      </c>
      <c r="AT70" s="104"/>
      <c r="AU70" s="152">
        <v>88621087</v>
      </c>
      <c r="AV70" s="104"/>
      <c r="AW70" s="2">
        <v>4378913</v>
      </c>
      <c r="AX70" s="2">
        <v>8621087</v>
      </c>
      <c r="AY70" s="2">
        <v>80000000</v>
      </c>
      <c r="AZ70" s="2">
        <v>8621087</v>
      </c>
      <c r="BA70" s="1">
        <v>0</v>
      </c>
      <c r="BB70" s="2">
        <v>8621087</v>
      </c>
      <c r="BC70" s="1">
        <v>0</v>
      </c>
      <c r="BD70" s="1">
        <v>0</v>
      </c>
      <c r="BE70" s="16">
        <f t="shared" si="1"/>
        <v>0.99692620850825275</v>
      </c>
      <c r="BF70" s="17">
        <f t="shared" si="2"/>
        <v>0.94998585222354848</v>
      </c>
      <c r="BG70" s="16">
        <f t="shared" si="0"/>
        <v>9.2414920173438581E-2</v>
      </c>
      <c r="BH70" s="16">
        <f t="shared" si="3"/>
        <v>9.2414920173438581E-2</v>
      </c>
    </row>
    <row r="71" spans="1:60" x14ac:dyDescent="0.25">
      <c r="A71" s="105" t="s">
        <v>43</v>
      </c>
      <c r="B71" s="104"/>
      <c r="C71" s="105" t="s">
        <v>73</v>
      </c>
      <c r="D71" s="104"/>
      <c r="E71" s="105" t="s">
        <v>73</v>
      </c>
      <c r="F71" s="104"/>
      <c r="G71" s="105" t="s">
        <v>73</v>
      </c>
      <c r="H71" s="104"/>
      <c r="I71" s="105" t="s">
        <v>67</v>
      </c>
      <c r="J71" s="104"/>
      <c r="K71" s="104"/>
      <c r="L71" s="105" t="s">
        <v>59</v>
      </c>
      <c r="M71" s="104"/>
      <c r="N71" s="104"/>
      <c r="O71" s="105"/>
      <c r="P71" s="104"/>
      <c r="Q71" s="105"/>
      <c r="R71" s="104"/>
      <c r="S71" s="106" t="s">
        <v>118</v>
      </c>
      <c r="T71" s="104"/>
      <c r="U71" s="104"/>
      <c r="V71" s="104"/>
      <c r="W71" s="104"/>
      <c r="X71" s="104"/>
      <c r="Y71" s="104"/>
      <c r="Z71" s="104"/>
      <c r="AA71" s="105" t="s">
        <v>44</v>
      </c>
      <c r="AB71" s="104"/>
      <c r="AC71" s="104"/>
      <c r="AD71" s="104"/>
      <c r="AE71" s="104"/>
      <c r="AF71" s="105" t="s">
        <v>45</v>
      </c>
      <c r="AG71" s="104"/>
      <c r="AH71" s="104"/>
      <c r="AI71" s="5">
        <v>10</v>
      </c>
      <c r="AJ71" s="107" t="s">
        <v>47</v>
      </c>
      <c r="AK71" s="104"/>
      <c r="AL71" s="104"/>
      <c r="AM71" s="104"/>
      <c r="AN71" s="104"/>
      <c r="AO71" s="104"/>
      <c r="AP71" s="2">
        <v>60833621</v>
      </c>
      <c r="AQ71" s="2">
        <v>33869801.380000003</v>
      </c>
      <c r="AR71" s="2">
        <v>26963819.620000001</v>
      </c>
      <c r="AS71" s="103">
        <v>0</v>
      </c>
      <c r="AT71" s="104"/>
      <c r="AU71" s="152">
        <v>8303529.3799999999</v>
      </c>
      <c r="AV71" s="104"/>
      <c r="AW71" s="2">
        <v>25566272</v>
      </c>
      <c r="AX71" s="2">
        <v>5067065.0599999996</v>
      </c>
      <c r="AY71" s="2">
        <v>3236464.32</v>
      </c>
      <c r="AZ71" s="2">
        <v>5067065.0599999996</v>
      </c>
      <c r="BA71" s="1">
        <v>0</v>
      </c>
      <c r="BB71" s="2">
        <v>5067065.0599999996</v>
      </c>
      <c r="BC71" s="1">
        <v>0</v>
      </c>
      <c r="BD71" s="1">
        <v>0</v>
      </c>
      <c r="BE71" s="16">
        <f t="shared" si="1"/>
        <v>0.5567612255071912</v>
      </c>
      <c r="BF71" s="17">
        <f t="shared" si="2"/>
        <v>0.13649572791335238</v>
      </c>
      <c r="BG71" s="16">
        <f t="shared" si="0"/>
        <v>8.3293826287276232E-2</v>
      </c>
      <c r="BH71" s="16">
        <f t="shared" si="3"/>
        <v>8.3293826287276232E-2</v>
      </c>
    </row>
    <row r="72" spans="1:60" x14ac:dyDescent="0.25">
      <c r="A72" s="105" t="s">
        <v>43</v>
      </c>
      <c r="B72" s="104"/>
      <c r="C72" s="105" t="s">
        <v>73</v>
      </c>
      <c r="D72" s="104"/>
      <c r="E72" s="105" t="s">
        <v>73</v>
      </c>
      <c r="F72" s="104"/>
      <c r="G72" s="105" t="s">
        <v>73</v>
      </c>
      <c r="H72" s="104"/>
      <c r="I72" s="105" t="s">
        <v>67</v>
      </c>
      <c r="J72" s="104"/>
      <c r="K72" s="104"/>
      <c r="L72" s="105" t="s">
        <v>61</v>
      </c>
      <c r="M72" s="104"/>
      <c r="N72" s="104"/>
      <c r="O72" s="105"/>
      <c r="P72" s="104"/>
      <c r="Q72" s="105"/>
      <c r="R72" s="104"/>
      <c r="S72" s="106" t="s">
        <v>119</v>
      </c>
      <c r="T72" s="104"/>
      <c r="U72" s="104"/>
      <c r="V72" s="104"/>
      <c r="W72" s="104"/>
      <c r="X72" s="104"/>
      <c r="Y72" s="104"/>
      <c r="Z72" s="104"/>
      <c r="AA72" s="105" t="s">
        <v>44</v>
      </c>
      <c r="AB72" s="104"/>
      <c r="AC72" s="104"/>
      <c r="AD72" s="104"/>
      <c r="AE72" s="104"/>
      <c r="AF72" s="105" t="s">
        <v>45</v>
      </c>
      <c r="AG72" s="104"/>
      <c r="AH72" s="104"/>
      <c r="AI72" s="5">
        <v>10</v>
      </c>
      <c r="AJ72" s="107" t="s">
        <v>47</v>
      </c>
      <c r="AK72" s="104"/>
      <c r="AL72" s="104"/>
      <c r="AM72" s="104"/>
      <c r="AN72" s="104"/>
      <c r="AO72" s="104"/>
      <c r="AP72" s="2">
        <v>220962649</v>
      </c>
      <c r="AQ72" s="2">
        <v>220962649</v>
      </c>
      <c r="AR72" s="1">
        <v>0</v>
      </c>
      <c r="AS72" s="103">
        <v>0</v>
      </c>
      <c r="AT72" s="104"/>
      <c r="AU72" s="152">
        <v>192639318.81999999</v>
      </c>
      <c r="AV72" s="104"/>
      <c r="AW72" s="2">
        <v>28323330.18</v>
      </c>
      <c r="AX72" s="2">
        <v>38289441.859999999</v>
      </c>
      <c r="AY72" s="2">
        <v>154349876.96000001</v>
      </c>
      <c r="AZ72" s="2">
        <v>38289441.859999999</v>
      </c>
      <c r="BA72" s="1">
        <v>0</v>
      </c>
      <c r="BB72" s="2">
        <v>38289441.859999999</v>
      </c>
      <c r="BC72" s="1">
        <v>0</v>
      </c>
      <c r="BD72" s="1">
        <v>0</v>
      </c>
      <c r="BE72" s="16">
        <f t="shared" si="1"/>
        <v>1</v>
      </c>
      <c r="BF72" s="17">
        <f t="shared" si="2"/>
        <v>0.87181847109372768</v>
      </c>
      <c r="BG72" s="16">
        <f t="shared" si="0"/>
        <v>0.17328467971073247</v>
      </c>
      <c r="BH72" s="16">
        <f t="shared" si="3"/>
        <v>0.17328467971073247</v>
      </c>
    </row>
    <row r="73" spans="1:60" x14ac:dyDescent="0.25">
      <c r="A73" s="105" t="s">
        <v>43</v>
      </c>
      <c r="B73" s="104"/>
      <c r="C73" s="105" t="s">
        <v>73</v>
      </c>
      <c r="D73" s="104"/>
      <c r="E73" s="105" t="s">
        <v>73</v>
      </c>
      <c r="F73" s="104"/>
      <c r="G73" s="105" t="s">
        <v>73</v>
      </c>
      <c r="H73" s="104"/>
      <c r="I73" s="105" t="s">
        <v>67</v>
      </c>
      <c r="J73" s="104"/>
      <c r="K73" s="104"/>
      <c r="L73" s="105" t="s">
        <v>65</v>
      </c>
      <c r="M73" s="104"/>
      <c r="N73" s="104"/>
      <c r="O73" s="105"/>
      <c r="P73" s="104"/>
      <c r="Q73" s="105"/>
      <c r="R73" s="104"/>
      <c r="S73" s="106" t="s">
        <v>120</v>
      </c>
      <c r="T73" s="104"/>
      <c r="U73" s="104"/>
      <c r="V73" s="104"/>
      <c r="W73" s="104"/>
      <c r="X73" s="104"/>
      <c r="Y73" s="104"/>
      <c r="Z73" s="104"/>
      <c r="AA73" s="105" t="s">
        <v>44</v>
      </c>
      <c r="AB73" s="104"/>
      <c r="AC73" s="104"/>
      <c r="AD73" s="104"/>
      <c r="AE73" s="104"/>
      <c r="AF73" s="105" t="s">
        <v>45</v>
      </c>
      <c r="AG73" s="104"/>
      <c r="AH73" s="104"/>
      <c r="AI73" s="5">
        <v>10</v>
      </c>
      <c r="AJ73" s="107" t="s">
        <v>47</v>
      </c>
      <c r="AK73" s="104"/>
      <c r="AL73" s="104"/>
      <c r="AM73" s="104"/>
      <c r="AN73" s="104"/>
      <c r="AO73" s="104"/>
      <c r="AP73" s="2">
        <v>61110415</v>
      </c>
      <c r="AQ73" s="2">
        <v>18400000</v>
      </c>
      <c r="AR73" s="2">
        <v>42710415</v>
      </c>
      <c r="AS73" s="103">
        <v>0</v>
      </c>
      <c r="AT73" s="104"/>
      <c r="AU73" s="152">
        <v>10135038</v>
      </c>
      <c r="AV73" s="104"/>
      <c r="AW73" s="2">
        <v>8264962</v>
      </c>
      <c r="AX73" s="2">
        <v>400000</v>
      </c>
      <c r="AY73" s="2">
        <v>9735038</v>
      </c>
      <c r="AZ73" s="2">
        <v>400000</v>
      </c>
      <c r="BA73" s="1">
        <v>0</v>
      </c>
      <c r="BB73" s="2">
        <v>400000</v>
      </c>
      <c r="BC73" s="1">
        <v>0</v>
      </c>
      <c r="BD73" s="1">
        <v>0</v>
      </c>
      <c r="BE73" s="16">
        <f t="shared" si="1"/>
        <v>0.30109433882915049</v>
      </c>
      <c r="BF73" s="17">
        <f t="shared" si="2"/>
        <v>0.16584796552273454</v>
      </c>
      <c r="BG73" s="16">
        <f t="shared" si="0"/>
        <v>6.5455291049815326E-3</v>
      </c>
      <c r="BH73" s="16">
        <f t="shared" si="3"/>
        <v>6.5455291049815326E-3</v>
      </c>
    </row>
    <row r="74" spans="1:60" x14ac:dyDescent="0.25">
      <c r="A74" s="105" t="s">
        <v>43</v>
      </c>
      <c r="B74" s="104"/>
      <c r="C74" s="105" t="s">
        <v>73</v>
      </c>
      <c r="D74" s="104"/>
      <c r="E74" s="105" t="s">
        <v>73</v>
      </c>
      <c r="F74" s="104"/>
      <c r="G74" s="105" t="s">
        <v>73</v>
      </c>
      <c r="H74" s="104"/>
      <c r="I74" s="105" t="s">
        <v>69</v>
      </c>
      <c r="J74" s="104"/>
      <c r="K74" s="104"/>
      <c r="L74" s="105"/>
      <c r="M74" s="104"/>
      <c r="N74" s="104"/>
      <c r="O74" s="105"/>
      <c r="P74" s="104"/>
      <c r="Q74" s="105"/>
      <c r="R74" s="104"/>
      <c r="S74" s="106" t="s">
        <v>121</v>
      </c>
      <c r="T74" s="104"/>
      <c r="U74" s="104"/>
      <c r="V74" s="104"/>
      <c r="W74" s="104"/>
      <c r="X74" s="104"/>
      <c r="Y74" s="104"/>
      <c r="Z74" s="104"/>
      <c r="AA74" s="105" t="s">
        <v>44</v>
      </c>
      <c r="AB74" s="104"/>
      <c r="AC74" s="104"/>
      <c r="AD74" s="104"/>
      <c r="AE74" s="104"/>
      <c r="AF74" s="105" t="s">
        <v>45</v>
      </c>
      <c r="AG74" s="104"/>
      <c r="AH74" s="104"/>
      <c r="AI74" s="5">
        <v>10</v>
      </c>
      <c r="AJ74" s="107" t="s">
        <v>47</v>
      </c>
      <c r="AK74" s="104"/>
      <c r="AL74" s="104"/>
      <c r="AM74" s="104"/>
      <c r="AN74" s="104"/>
      <c r="AO74" s="104"/>
      <c r="AP74" s="2">
        <v>13800000</v>
      </c>
      <c r="AQ74" s="2">
        <v>1350840</v>
      </c>
      <c r="AR74" s="2">
        <v>12449160</v>
      </c>
      <c r="AS74" s="103">
        <v>0</v>
      </c>
      <c r="AT74" s="104"/>
      <c r="AU74" s="152">
        <v>1350840</v>
      </c>
      <c r="AV74" s="104"/>
      <c r="AW74" s="1">
        <v>0</v>
      </c>
      <c r="AX74" s="2">
        <v>1350840</v>
      </c>
      <c r="AY74" s="1">
        <v>0</v>
      </c>
      <c r="AZ74" s="2">
        <v>1350840</v>
      </c>
      <c r="BA74" s="1">
        <v>0</v>
      </c>
      <c r="BB74" s="2">
        <v>1350840</v>
      </c>
      <c r="BC74" s="1">
        <v>0</v>
      </c>
      <c r="BD74" s="1">
        <v>0</v>
      </c>
      <c r="BE74" s="16">
        <v>0</v>
      </c>
      <c r="BF74" s="17">
        <v>0</v>
      </c>
      <c r="BG74" s="16">
        <v>0</v>
      </c>
      <c r="BH74" s="16">
        <v>0</v>
      </c>
    </row>
    <row r="75" spans="1:60" ht="13.5" customHeight="1" x14ac:dyDescent="0.25">
      <c r="A75" s="105" t="s">
        <v>43</v>
      </c>
      <c r="B75" s="104"/>
      <c r="C75" s="105" t="s">
        <v>73</v>
      </c>
      <c r="D75" s="104"/>
      <c r="E75" s="105" t="s">
        <v>73</v>
      </c>
      <c r="F75" s="104"/>
      <c r="G75" s="105" t="s">
        <v>73</v>
      </c>
      <c r="H75" s="104"/>
      <c r="I75" s="105" t="s">
        <v>69</v>
      </c>
      <c r="J75" s="104"/>
      <c r="K75" s="104"/>
      <c r="L75" s="105" t="s">
        <v>59</v>
      </c>
      <c r="M75" s="104"/>
      <c r="N75" s="104"/>
      <c r="O75" s="105"/>
      <c r="P75" s="104"/>
      <c r="Q75" s="105"/>
      <c r="R75" s="104"/>
      <c r="S75" s="106" t="s">
        <v>122</v>
      </c>
      <c r="T75" s="104"/>
      <c r="U75" s="104"/>
      <c r="V75" s="104"/>
      <c r="W75" s="104"/>
      <c r="X75" s="104"/>
      <c r="Y75" s="104"/>
      <c r="Z75" s="104"/>
      <c r="AA75" s="105" t="s">
        <v>44</v>
      </c>
      <c r="AB75" s="104"/>
      <c r="AC75" s="104"/>
      <c r="AD75" s="104"/>
      <c r="AE75" s="104"/>
      <c r="AF75" s="105" t="s">
        <v>45</v>
      </c>
      <c r="AG75" s="104"/>
      <c r="AH75" s="104"/>
      <c r="AI75" s="5">
        <v>10</v>
      </c>
      <c r="AJ75" s="107" t="s">
        <v>47</v>
      </c>
      <c r="AK75" s="104"/>
      <c r="AL75" s="104"/>
      <c r="AM75" s="104"/>
      <c r="AN75" s="104"/>
      <c r="AO75" s="104"/>
      <c r="AP75" s="2">
        <v>13800000</v>
      </c>
      <c r="AQ75" s="2">
        <v>1350840</v>
      </c>
      <c r="AR75" s="2">
        <v>12449160</v>
      </c>
      <c r="AS75" s="103">
        <v>0</v>
      </c>
      <c r="AT75" s="104"/>
      <c r="AU75" s="152">
        <v>1350840</v>
      </c>
      <c r="AV75" s="104"/>
      <c r="AW75" s="1">
        <v>0</v>
      </c>
      <c r="AX75" s="2">
        <v>1350840</v>
      </c>
      <c r="AY75" s="1">
        <v>0</v>
      </c>
      <c r="AZ75" s="2">
        <v>1350840</v>
      </c>
      <c r="BA75" s="1">
        <v>0</v>
      </c>
      <c r="BB75" s="2">
        <v>1350840</v>
      </c>
      <c r="BC75" s="1">
        <v>0</v>
      </c>
      <c r="BD75" s="1">
        <v>0</v>
      </c>
      <c r="BE75" s="20">
        <f t="shared" ref="BE75:BE133" si="5">+AQ75/AP75</f>
        <v>9.7886956521739135E-2</v>
      </c>
      <c r="BF75" s="21">
        <f t="shared" ref="BF75:BF132" si="6">+AU75/AP75</f>
        <v>9.7886956521739135E-2</v>
      </c>
      <c r="BG75" s="20">
        <f t="shared" ref="BG75:BG138" si="7">+AX75/AP75</f>
        <v>9.7886956521739135E-2</v>
      </c>
      <c r="BH75" s="20">
        <f t="shared" ref="BH75:BH138" si="8">+BB75/AP75</f>
        <v>9.7886956521739135E-2</v>
      </c>
    </row>
    <row r="76" spans="1:60" ht="13.5" customHeight="1" x14ac:dyDescent="0.25">
      <c r="A76" s="105" t="s">
        <v>43</v>
      </c>
      <c r="B76" s="104"/>
      <c r="C76" s="105" t="s">
        <v>73</v>
      </c>
      <c r="D76" s="104"/>
      <c r="E76" s="105" t="s">
        <v>73</v>
      </c>
      <c r="F76" s="104"/>
      <c r="G76" s="105" t="s">
        <v>73</v>
      </c>
      <c r="H76" s="104"/>
      <c r="I76" s="105" t="s">
        <v>69</v>
      </c>
      <c r="J76" s="104"/>
      <c r="K76" s="104"/>
      <c r="L76" s="105" t="s">
        <v>63</v>
      </c>
      <c r="M76" s="104"/>
      <c r="N76" s="104"/>
      <c r="O76" s="105"/>
      <c r="P76" s="104"/>
      <c r="Q76" s="105"/>
      <c r="R76" s="104"/>
      <c r="S76" s="106" t="s">
        <v>123</v>
      </c>
      <c r="T76" s="104"/>
      <c r="U76" s="104"/>
      <c r="V76" s="104"/>
      <c r="W76" s="104"/>
      <c r="X76" s="104"/>
      <c r="Y76" s="104"/>
      <c r="Z76" s="104"/>
      <c r="AA76" s="105" t="s">
        <v>44</v>
      </c>
      <c r="AB76" s="104"/>
      <c r="AC76" s="104"/>
      <c r="AD76" s="104"/>
      <c r="AE76" s="104"/>
      <c r="AF76" s="105" t="s">
        <v>45</v>
      </c>
      <c r="AG76" s="104"/>
      <c r="AH76" s="104"/>
      <c r="AI76" s="5">
        <v>10</v>
      </c>
      <c r="AJ76" s="107" t="s">
        <v>47</v>
      </c>
      <c r="AK76" s="104"/>
      <c r="AL76" s="104"/>
      <c r="AM76" s="104"/>
      <c r="AN76" s="104"/>
      <c r="AO76" s="104"/>
      <c r="AP76" s="91">
        <v>0</v>
      </c>
      <c r="AQ76" s="1">
        <v>0</v>
      </c>
      <c r="AR76" s="1">
        <v>0</v>
      </c>
      <c r="AS76" s="103">
        <v>0</v>
      </c>
      <c r="AT76" s="104"/>
      <c r="AU76" s="103">
        <v>0</v>
      </c>
      <c r="AV76" s="104"/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91">
        <v>0</v>
      </c>
      <c r="BC76" s="1">
        <v>0</v>
      </c>
      <c r="BD76" s="1">
        <v>0</v>
      </c>
      <c r="BE76" s="20"/>
      <c r="BF76" s="21"/>
      <c r="BG76" s="20"/>
      <c r="BH76" s="20"/>
    </row>
    <row r="77" spans="1:60" s="22" customFormat="1" x14ac:dyDescent="0.25">
      <c r="A77" s="118" t="s">
        <v>43</v>
      </c>
      <c r="B77" s="117"/>
      <c r="C77" s="118" t="s">
        <v>73</v>
      </c>
      <c r="D77" s="117"/>
      <c r="E77" s="118"/>
      <c r="F77" s="117"/>
      <c r="G77" s="118"/>
      <c r="H77" s="117"/>
      <c r="I77" s="118"/>
      <c r="J77" s="117"/>
      <c r="K77" s="117"/>
      <c r="L77" s="118"/>
      <c r="M77" s="117"/>
      <c r="N77" s="117"/>
      <c r="O77" s="118"/>
      <c r="P77" s="117"/>
      <c r="Q77" s="118"/>
      <c r="R77" s="117"/>
      <c r="S77" s="119" t="s">
        <v>94</v>
      </c>
      <c r="T77" s="117"/>
      <c r="U77" s="117"/>
      <c r="V77" s="117"/>
      <c r="W77" s="117"/>
      <c r="X77" s="117"/>
      <c r="Y77" s="117"/>
      <c r="Z77" s="117"/>
      <c r="AA77" s="118" t="s">
        <v>48</v>
      </c>
      <c r="AB77" s="117"/>
      <c r="AC77" s="117"/>
      <c r="AD77" s="117"/>
      <c r="AE77" s="117"/>
      <c r="AF77" s="118" t="s">
        <v>45</v>
      </c>
      <c r="AG77" s="117"/>
      <c r="AH77" s="117"/>
      <c r="AI77" s="23">
        <v>20</v>
      </c>
      <c r="AJ77" s="120" t="s">
        <v>49</v>
      </c>
      <c r="AK77" s="117"/>
      <c r="AL77" s="117"/>
      <c r="AM77" s="117"/>
      <c r="AN77" s="117"/>
      <c r="AO77" s="117"/>
      <c r="AP77" s="146">
        <v>26014706</v>
      </c>
      <c r="AQ77" s="24">
        <v>17559375</v>
      </c>
      <c r="AR77" s="25">
        <v>0</v>
      </c>
      <c r="AS77" s="121">
        <v>8455331</v>
      </c>
      <c r="AT77" s="117"/>
      <c r="AU77" s="153">
        <v>13023880</v>
      </c>
      <c r="AV77" s="154"/>
      <c r="AW77" s="24">
        <v>4535495</v>
      </c>
      <c r="AX77" s="25">
        <v>0</v>
      </c>
      <c r="AY77" s="24">
        <v>13023880</v>
      </c>
      <c r="AZ77" s="25">
        <v>0</v>
      </c>
      <c r="BA77" s="25">
        <v>0</v>
      </c>
      <c r="BB77" s="162">
        <v>0</v>
      </c>
      <c r="BC77" s="25">
        <v>0</v>
      </c>
      <c r="BD77" s="25">
        <v>0</v>
      </c>
      <c r="BE77" s="26">
        <f t="shared" si="5"/>
        <v>0.67497879853033893</v>
      </c>
      <c r="BF77" s="27">
        <f t="shared" si="6"/>
        <v>0.50063529451380306</v>
      </c>
      <c r="BG77" s="26">
        <f t="shared" si="7"/>
        <v>0</v>
      </c>
      <c r="BH77" s="26">
        <f t="shared" si="8"/>
        <v>0</v>
      </c>
    </row>
    <row r="78" spans="1:60" x14ac:dyDescent="0.25">
      <c r="A78" s="105" t="s">
        <v>43</v>
      </c>
      <c r="B78" s="104"/>
      <c r="C78" s="105" t="s">
        <v>73</v>
      </c>
      <c r="D78" s="104"/>
      <c r="E78" s="105" t="s">
        <v>73</v>
      </c>
      <c r="F78" s="104"/>
      <c r="G78" s="105"/>
      <c r="H78" s="104"/>
      <c r="I78" s="105"/>
      <c r="J78" s="104"/>
      <c r="K78" s="104"/>
      <c r="L78" s="105"/>
      <c r="M78" s="104"/>
      <c r="N78" s="104"/>
      <c r="O78" s="105"/>
      <c r="P78" s="104"/>
      <c r="Q78" s="105"/>
      <c r="R78" s="104"/>
      <c r="S78" s="106" t="s">
        <v>95</v>
      </c>
      <c r="T78" s="104"/>
      <c r="U78" s="104"/>
      <c r="V78" s="104"/>
      <c r="W78" s="104"/>
      <c r="X78" s="104"/>
      <c r="Y78" s="104"/>
      <c r="Z78" s="104"/>
      <c r="AA78" s="105" t="s">
        <v>48</v>
      </c>
      <c r="AB78" s="104"/>
      <c r="AC78" s="104"/>
      <c r="AD78" s="104"/>
      <c r="AE78" s="104"/>
      <c r="AF78" s="105" t="s">
        <v>45</v>
      </c>
      <c r="AG78" s="104"/>
      <c r="AH78" s="104"/>
      <c r="AI78" s="5">
        <v>20</v>
      </c>
      <c r="AJ78" s="107" t="s">
        <v>49</v>
      </c>
      <c r="AK78" s="104"/>
      <c r="AL78" s="104"/>
      <c r="AM78" s="104"/>
      <c r="AN78" s="104"/>
      <c r="AO78" s="104"/>
      <c r="AP78" s="2">
        <v>17559375</v>
      </c>
      <c r="AQ78" s="2">
        <v>17559375</v>
      </c>
      <c r="AR78" s="1">
        <v>0</v>
      </c>
      <c r="AS78" s="103">
        <v>0</v>
      </c>
      <c r="AT78" s="104"/>
      <c r="AU78" s="152">
        <v>13023880</v>
      </c>
      <c r="AV78" s="104"/>
      <c r="AW78" s="2" t="s">
        <v>167</v>
      </c>
      <c r="AX78" s="1">
        <v>0</v>
      </c>
      <c r="AY78" s="2">
        <v>13023880</v>
      </c>
      <c r="AZ78" s="1">
        <v>0</v>
      </c>
      <c r="BA78" s="1">
        <v>0</v>
      </c>
      <c r="BB78" s="91">
        <v>0</v>
      </c>
      <c r="BC78" s="1">
        <v>0</v>
      </c>
      <c r="BD78" s="1">
        <v>0</v>
      </c>
      <c r="BE78" s="18">
        <f t="shared" si="5"/>
        <v>1</v>
      </c>
      <c r="BF78" s="19">
        <f t="shared" si="6"/>
        <v>0.74170521445096993</v>
      </c>
      <c r="BG78" s="18">
        <f t="shared" si="7"/>
        <v>0</v>
      </c>
      <c r="BH78" s="18">
        <f t="shared" si="8"/>
        <v>0</v>
      </c>
    </row>
    <row r="79" spans="1:60" x14ac:dyDescent="0.25">
      <c r="A79" s="105" t="s">
        <v>43</v>
      </c>
      <c r="B79" s="104"/>
      <c r="C79" s="105" t="s">
        <v>73</v>
      </c>
      <c r="D79" s="104"/>
      <c r="E79" s="105" t="s">
        <v>73</v>
      </c>
      <c r="F79" s="104"/>
      <c r="G79" s="105" t="s">
        <v>73</v>
      </c>
      <c r="H79" s="104"/>
      <c r="I79" s="105"/>
      <c r="J79" s="104"/>
      <c r="K79" s="104"/>
      <c r="L79" s="105"/>
      <c r="M79" s="104"/>
      <c r="N79" s="104"/>
      <c r="O79" s="105"/>
      <c r="P79" s="104"/>
      <c r="Q79" s="105"/>
      <c r="R79" s="104"/>
      <c r="S79" s="106" t="s">
        <v>109</v>
      </c>
      <c r="T79" s="104"/>
      <c r="U79" s="104"/>
      <c r="V79" s="104"/>
      <c r="W79" s="104"/>
      <c r="X79" s="104"/>
      <c r="Y79" s="104"/>
      <c r="Z79" s="104"/>
      <c r="AA79" s="105" t="s">
        <v>48</v>
      </c>
      <c r="AB79" s="104"/>
      <c r="AC79" s="104"/>
      <c r="AD79" s="104"/>
      <c r="AE79" s="104"/>
      <c r="AF79" s="105" t="s">
        <v>45</v>
      </c>
      <c r="AG79" s="104"/>
      <c r="AH79" s="104"/>
      <c r="AI79" s="5">
        <v>20</v>
      </c>
      <c r="AJ79" s="107" t="s">
        <v>49</v>
      </c>
      <c r="AK79" s="104"/>
      <c r="AL79" s="104"/>
      <c r="AM79" s="104"/>
      <c r="AN79" s="104"/>
      <c r="AO79" s="104"/>
      <c r="AP79" s="2">
        <v>17559375</v>
      </c>
      <c r="AQ79" s="2">
        <v>17559375</v>
      </c>
      <c r="AR79" s="1">
        <v>0</v>
      </c>
      <c r="AS79" s="103">
        <v>0</v>
      </c>
      <c r="AT79" s="104"/>
      <c r="AU79" s="152">
        <v>13023880</v>
      </c>
      <c r="AV79" s="104"/>
      <c r="AW79" s="2">
        <v>4535495</v>
      </c>
      <c r="AX79" s="1">
        <v>0</v>
      </c>
      <c r="AY79" s="2">
        <v>13023880</v>
      </c>
      <c r="AZ79" s="1">
        <v>0</v>
      </c>
      <c r="BA79" s="1">
        <v>0</v>
      </c>
      <c r="BB79" s="91">
        <v>0</v>
      </c>
      <c r="BC79" s="1">
        <v>0</v>
      </c>
      <c r="BD79" s="1">
        <v>0</v>
      </c>
      <c r="BE79" s="16">
        <f t="shared" si="5"/>
        <v>1</v>
      </c>
      <c r="BF79" s="17">
        <f t="shared" si="6"/>
        <v>0.74170521445096993</v>
      </c>
      <c r="BG79" s="16">
        <f t="shared" si="7"/>
        <v>0</v>
      </c>
      <c r="BH79" s="16">
        <f t="shared" si="8"/>
        <v>0</v>
      </c>
    </row>
    <row r="80" spans="1:60" x14ac:dyDescent="0.25">
      <c r="A80" s="105" t="s">
        <v>43</v>
      </c>
      <c r="B80" s="104"/>
      <c r="C80" s="105" t="s">
        <v>73</v>
      </c>
      <c r="D80" s="104"/>
      <c r="E80" s="105" t="s">
        <v>73</v>
      </c>
      <c r="F80" s="104"/>
      <c r="G80" s="105" t="s">
        <v>73</v>
      </c>
      <c r="H80" s="104"/>
      <c r="I80" s="105" t="s">
        <v>67</v>
      </c>
      <c r="J80" s="104"/>
      <c r="K80" s="104"/>
      <c r="L80" s="105"/>
      <c r="M80" s="104"/>
      <c r="N80" s="104"/>
      <c r="O80" s="105"/>
      <c r="P80" s="104"/>
      <c r="Q80" s="105"/>
      <c r="R80" s="104"/>
      <c r="S80" s="106" t="s">
        <v>115</v>
      </c>
      <c r="T80" s="104"/>
      <c r="U80" s="104"/>
      <c r="V80" s="104"/>
      <c r="W80" s="104"/>
      <c r="X80" s="104"/>
      <c r="Y80" s="104"/>
      <c r="Z80" s="104"/>
      <c r="AA80" s="105" t="s">
        <v>48</v>
      </c>
      <c r="AB80" s="104"/>
      <c r="AC80" s="104"/>
      <c r="AD80" s="104"/>
      <c r="AE80" s="104"/>
      <c r="AF80" s="105" t="s">
        <v>45</v>
      </c>
      <c r="AG80" s="104"/>
      <c r="AH80" s="104"/>
      <c r="AI80" s="5">
        <v>20</v>
      </c>
      <c r="AJ80" s="107" t="s">
        <v>49</v>
      </c>
      <c r="AK80" s="104"/>
      <c r="AL80" s="104"/>
      <c r="AM80" s="104"/>
      <c r="AN80" s="104"/>
      <c r="AO80" s="104"/>
      <c r="AP80" s="2">
        <v>17559375</v>
      </c>
      <c r="AQ80" s="2">
        <v>17559375</v>
      </c>
      <c r="AR80" s="1">
        <v>0</v>
      </c>
      <c r="AS80" s="103">
        <v>0</v>
      </c>
      <c r="AT80" s="104"/>
      <c r="AU80" s="152">
        <v>13023880</v>
      </c>
      <c r="AV80" s="104"/>
      <c r="AW80" s="2">
        <v>4535495</v>
      </c>
      <c r="AX80" s="1">
        <v>0</v>
      </c>
      <c r="AY80" s="2">
        <v>13023880</v>
      </c>
      <c r="AZ80" s="1">
        <v>0</v>
      </c>
      <c r="BA80" s="1">
        <v>0</v>
      </c>
      <c r="BB80" s="91">
        <v>0</v>
      </c>
      <c r="BC80" s="1">
        <v>0</v>
      </c>
      <c r="BD80" s="1">
        <v>0</v>
      </c>
      <c r="BE80" s="16">
        <f t="shared" si="5"/>
        <v>1</v>
      </c>
      <c r="BF80" s="17">
        <f t="shared" si="6"/>
        <v>0.74170521445096993</v>
      </c>
      <c r="BG80" s="16">
        <f t="shared" si="7"/>
        <v>0</v>
      </c>
      <c r="BH80" s="16">
        <f t="shared" si="8"/>
        <v>0</v>
      </c>
    </row>
    <row r="81" spans="1:60" x14ac:dyDescent="0.25">
      <c r="A81" s="105" t="s">
        <v>43</v>
      </c>
      <c r="B81" s="104"/>
      <c r="C81" s="105" t="s">
        <v>73</v>
      </c>
      <c r="D81" s="104"/>
      <c r="E81" s="105" t="s">
        <v>73</v>
      </c>
      <c r="F81" s="104"/>
      <c r="G81" s="105" t="s">
        <v>73</v>
      </c>
      <c r="H81" s="104"/>
      <c r="I81" s="105" t="s">
        <v>67</v>
      </c>
      <c r="J81" s="104"/>
      <c r="K81" s="104"/>
      <c r="L81" s="105" t="s">
        <v>61</v>
      </c>
      <c r="M81" s="104"/>
      <c r="N81" s="104"/>
      <c r="O81" s="105"/>
      <c r="P81" s="104"/>
      <c r="Q81" s="105"/>
      <c r="R81" s="104"/>
      <c r="S81" s="106" t="s">
        <v>119</v>
      </c>
      <c r="T81" s="104"/>
      <c r="U81" s="104"/>
      <c r="V81" s="104"/>
      <c r="W81" s="104"/>
      <c r="X81" s="104"/>
      <c r="Y81" s="104"/>
      <c r="Z81" s="104"/>
      <c r="AA81" s="105" t="s">
        <v>48</v>
      </c>
      <c r="AB81" s="104"/>
      <c r="AC81" s="104"/>
      <c r="AD81" s="104"/>
      <c r="AE81" s="104"/>
      <c r="AF81" s="105" t="s">
        <v>45</v>
      </c>
      <c r="AG81" s="104"/>
      <c r="AH81" s="104"/>
      <c r="AI81" s="5">
        <v>20</v>
      </c>
      <c r="AJ81" s="107" t="s">
        <v>49</v>
      </c>
      <c r="AK81" s="104"/>
      <c r="AL81" s="104"/>
      <c r="AM81" s="104"/>
      <c r="AN81" s="104"/>
      <c r="AO81" s="104"/>
      <c r="AP81" s="2">
        <v>17559375</v>
      </c>
      <c r="AQ81" s="2">
        <v>17559375</v>
      </c>
      <c r="AR81" s="1">
        <v>0</v>
      </c>
      <c r="AS81" s="103">
        <v>0</v>
      </c>
      <c r="AT81" s="104"/>
      <c r="AU81" s="152">
        <v>13023880</v>
      </c>
      <c r="AV81" s="104"/>
      <c r="AW81" s="2">
        <v>4535495</v>
      </c>
      <c r="AX81" s="1">
        <v>0</v>
      </c>
      <c r="AY81" s="2">
        <v>13023880</v>
      </c>
      <c r="AZ81" s="1">
        <v>0</v>
      </c>
      <c r="BA81" s="1">
        <v>0</v>
      </c>
      <c r="BB81" s="91">
        <v>0</v>
      </c>
      <c r="BC81" s="1">
        <v>0</v>
      </c>
      <c r="BD81" s="1">
        <v>0</v>
      </c>
      <c r="BE81" s="18">
        <f t="shared" si="5"/>
        <v>1</v>
      </c>
      <c r="BF81" s="19">
        <f t="shared" si="6"/>
        <v>0.74170521445096993</v>
      </c>
      <c r="BG81" s="18">
        <f t="shared" si="7"/>
        <v>0</v>
      </c>
      <c r="BH81" s="18">
        <f t="shared" si="8"/>
        <v>0</v>
      </c>
    </row>
    <row r="82" spans="1:60" s="10" customFormat="1" ht="15" x14ac:dyDescent="0.25">
      <c r="A82" s="99" t="s">
        <v>166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148">
        <f>+AP77+AP48</f>
        <v>800332825</v>
      </c>
      <c r="AQ82" s="49">
        <f t="shared" ref="AQ82:BD82" si="9">+AQ77+AQ48</f>
        <v>683597195.38</v>
      </c>
      <c r="AR82" s="49">
        <f t="shared" si="9"/>
        <v>108058188.62</v>
      </c>
      <c r="AS82" s="101">
        <f t="shared" si="9"/>
        <v>8455331</v>
      </c>
      <c r="AT82" s="102"/>
      <c r="AU82" s="156">
        <f t="shared" si="9"/>
        <v>602737456.39999998</v>
      </c>
      <c r="AV82" s="157"/>
      <c r="AW82" s="49">
        <f t="shared" si="9"/>
        <v>80859738.980000004</v>
      </c>
      <c r="AX82" s="49">
        <f t="shared" si="9"/>
        <v>82357793.920000002</v>
      </c>
      <c r="AY82" s="49">
        <f t="shared" si="9"/>
        <v>520379662.48000002</v>
      </c>
      <c r="AZ82" s="49">
        <f t="shared" si="9"/>
        <v>82357793.920000002</v>
      </c>
      <c r="BA82" s="49">
        <f t="shared" si="9"/>
        <v>0</v>
      </c>
      <c r="BB82" s="148">
        <f t="shared" si="9"/>
        <v>82357793.920000002</v>
      </c>
      <c r="BC82" s="49">
        <f t="shared" si="9"/>
        <v>0</v>
      </c>
      <c r="BD82" s="49">
        <f t="shared" si="9"/>
        <v>0</v>
      </c>
      <c r="BE82" s="50">
        <f t="shared" si="5"/>
        <v>0.85414114481684544</v>
      </c>
      <c r="BF82" s="51">
        <f t="shared" si="6"/>
        <v>0.75310850382776684</v>
      </c>
      <c r="BG82" s="50">
        <f t="shared" si="7"/>
        <v>0.10290443094096509</v>
      </c>
      <c r="BH82" s="50">
        <f t="shared" si="8"/>
        <v>0.10290443094096509</v>
      </c>
    </row>
    <row r="83" spans="1:60" s="22" customFormat="1" x14ac:dyDescent="0.25">
      <c r="A83" s="118" t="s">
        <v>43</v>
      </c>
      <c r="B83" s="117"/>
      <c r="C83" s="118" t="s">
        <v>83</v>
      </c>
      <c r="D83" s="117"/>
      <c r="E83" s="118"/>
      <c r="F83" s="117"/>
      <c r="G83" s="118"/>
      <c r="H83" s="117"/>
      <c r="I83" s="118"/>
      <c r="J83" s="117"/>
      <c r="K83" s="117"/>
      <c r="L83" s="118"/>
      <c r="M83" s="117"/>
      <c r="N83" s="117"/>
      <c r="O83" s="118"/>
      <c r="P83" s="117"/>
      <c r="Q83" s="118"/>
      <c r="R83" s="117"/>
      <c r="S83" s="119" t="s">
        <v>124</v>
      </c>
      <c r="T83" s="117"/>
      <c r="U83" s="117"/>
      <c r="V83" s="117"/>
      <c r="W83" s="117"/>
      <c r="X83" s="117"/>
      <c r="Y83" s="117"/>
      <c r="Z83" s="117"/>
      <c r="AA83" s="118" t="s">
        <v>44</v>
      </c>
      <c r="AB83" s="117"/>
      <c r="AC83" s="117"/>
      <c r="AD83" s="117"/>
      <c r="AE83" s="117"/>
      <c r="AF83" s="118" t="s">
        <v>45</v>
      </c>
      <c r="AG83" s="117"/>
      <c r="AH83" s="117"/>
      <c r="AI83" s="23">
        <v>10</v>
      </c>
      <c r="AJ83" s="120" t="s">
        <v>47</v>
      </c>
      <c r="AK83" s="117"/>
      <c r="AL83" s="117"/>
      <c r="AM83" s="117"/>
      <c r="AN83" s="117"/>
      <c r="AO83" s="117"/>
      <c r="AP83" s="146">
        <v>447552069</v>
      </c>
      <c r="AQ83" s="24">
        <v>9908439</v>
      </c>
      <c r="AR83" s="24">
        <v>437643630</v>
      </c>
      <c r="AS83" s="116">
        <v>0</v>
      </c>
      <c r="AT83" s="117"/>
      <c r="AU83" s="153">
        <v>9908439</v>
      </c>
      <c r="AV83" s="154"/>
      <c r="AW83" s="25">
        <v>0</v>
      </c>
      <c r="AX83" s="24">
        <v>9908439</v>
      </c>
      <c r="AY83" s="25">
        <v>0</v>
      </c>
      <c r="AZ83" s="24">
        <v>9908439</v>
      </c>
      <c r="BA83" s="25">
        <v>0</v>
      </c>
      <c r="BB83" s="146">
        <v>9908439</v>
      </c>
      <c r="BC83" s="25">
        <v>0</v>
      </c>
      <c r="BD83" s="24">
        <v>772844</v>
      </c>
      <c r="BE83" s="26">
        <f t="shared" si="5"/>
        <v>2.2139187116572128E-2</v>
      </c>
      <c r="BF83" s="27">
        <f t="shared" si="6"/>
        <v>2.2139187116572128E-2</v>
      </c>
      <c r="BG83" s="26">
        <f t="shared" si="7"/>
        <v>2.2139187116572128E-2</v>
      </c>
      <c r="BH83" s="26">
        <f t="shared" si="8"/>
        <v>2.2139187116572128E-2</v>
      </c>
    </row>
    <row r="84" spans="1:60" x14ac:dyDescent="0.25">
      <c r="A84" s="105" t="s">
        <v>43</v>
      </c>
      <c r="B84" s="104"/>
      <c r="C84" s="105" t="s">
        <v>83</v>
      </c>
      <c r="D84" s="104"/>
      <c r="E84" s="105" t="s">
        <v>125</v>
      </c>
      <c r="F84" s="104"/>
      <c r="G84" s="105"/>
      <c r="H84" s="104"/>
      <c r="I84" s="105"/>
      <c r="J84" s="104"/>
      <c r="K84" s="104"/>
      <c r="L84" s="105"/>
      <c r="M84" s="104"/>
      <c r="N84" s="104"/>
      <c r="O84" s="105"/>
      <c r="P84" s="104"/>
      <c r="Q84" s="105"/>
      <c r="R84" s="104"/>
      <c r="S84" s="106" t="s">
        <v>126</v>
      </c>
      <c r="T84" s="104"/>
      <c r="U84" s="104"/>
      <c r="V84" s="104"/>
      <c r="W84" s="104"/>
      <c r="X84" s="104"/>
      <c r="Y84" s="104"/>
      <c r="Z84" s="104"/>
      <c r="AA84" s="105" t="s">
        <v>44</v>
      </c>
      <c r="AB84" s="104"/>
      <c r="AC84" s="104"/>
      <c r="AD84" s="104"/>
      <c r="AE84" s="104"/>
      <c r="AF84" s="105" t="s">
        <v>45</v>
      </c>
      <c r="AG84" s="104"/>
      <c r="AH84" s="104"/>
      <c r="AI84" s="5">
        <v>10</v>
      </c>
      <c r="AJ84" s="107" t="s">
        <v>47</v>
      </c>
      <c r="AK84" s="104"/>
      <c r="AL84" s="104"/>
      <c r="AM84" s="104"/>
      <c r="AN84" s="104"/>
      <c r="AO84" s="104"/>
      <c r="AP84" s="2">
        <v>19698155</v>
      </c>
      <c r="AQ84" s="2">
        <v>9908439</v>
      </c>
      <c r="AR84" s="2">
        <v>9789716</v>
      </c>
      <c r="AS84" s="103">
        <v>0</v>
      </c>
      <c r="AT84" s="104"/>
      <c r="AU84" s="152">
        <v>9908439</v>
      </c>
      <c r="AV84" s="104"/>
      <c r="AW84" s="1">
        <v>0</v>
      </c>
      <c r="AX84" s="2">
        <v>9908439</v>
      </c>
      <c r="AY84" s="1">
        <v>0</v>
      </c>
      <c r="AZ84" s="2">
        <v>9908439</v>
      </c>
      <c r="BA84" s="1">
        <v>0</v>
      </c>
      <c r="BB84" s="2">
        <v>9908439</v>
      </c>
      <c r="BC84" s="1">
        <v>0</v>
      </c>
      <c r="BD84" s="2">
        <v>772844</v>
      </c>
      <c r="BE84" s="18">
        <f t="shared" si="5"/>
        <v>0.50301355634575928</v>
      </c>
      <c r="BF84" s="19">
        <f t="shared" si="6"/>
        <v>0.50301355634575928</v>
      </c>
      <c r="BG84" s="18">
        <f t="shared" si="7"/>
        <v>0.50301355634575928</v>
      </c>
      <c r="BH84" s="18">
        <f t="shared" si="8"/>
        <v>0.50301355634575928</v>
      </c>
    </row>
    <row r="85" spans="1:60" x14ac:dyDescent="0.25">
      <c r="A85" s="105" t="s">
        <v>43</v>
      </c>
      <c r="B85" s="104"/>
      <c r="C85" s="105" t="s">
        <v>83</v>
      </c>
      <c r="D85" s="104"/>
      <c r="E85" s="105" t="s">
        <v>125</v>
      </c>
      <c r="F85" s="104"/>
      <c r="G85" s="105" t="s">
        <v>73</v>
      </c>
      <c r="H85" s="104"/>
      <c r="I85" s="105"/>
      <c r="J85" s="104"/>
      <c r="K85" s="104"/>
      <c r="L85" s="105"/>
      <c r="M85" s="104"/>
      <c r="N85" s="104"/>
      <c r="O85" s="105"/>
      <c r="P85" s="104"/>
      <c r="Q85" s="105"/>
      <c r="R85" s="104"/>
      <c r="S85" s="106" t="s">
        <v>127</v>
      </c>
      <c r="T85" s="104"/>
      <c r="U85" s="104"/>
      <c r="V85" s="104"/>
      <c r="W85" s="104"/>
      <c r="X85" s="104"/>
      <c r="Y85" s="104"/>
      <c r="Z85" s="104"/>
      <c r="AA85" s="105" t="s">
        <v>44</v>
      </c>
      <c r="AB85" s="104"/>
      <c r="AC85" s="104"/>
      <c r="AD85" s="104"/>
      <c r="AE85" s="104"/>
      <c r="AF85" s="105" t="s">
        <v>45</v>
      </c>
      <c r="AG85" s="104"/>
      <c r="AH85" s="104"/>
      <c r="AI85" s="5">
        <v>10</v>
      </c>
      <c r="AJ85" s="107" t="s">
        <v>47</v>
      </c>
      <c r="AK85" s="104"/>
      <c r="AL85" s="104"/>
      <c r="AM85" s="104"/>
      <c r="AN85" s="104"/>
      <c r="AO85" s="104"/>
      <c r="AP85" s="2">
        <v>19698155</v>
      </c>
      <c r="AQ85" s="2">
        <v>9908439</v>
      </c>
      <c r="AR85" s="2">
        <v>9789716</v>
      </c>
      <c r="AS85" s="103">
        <v>0</v>
      </c>
      <c r="AT85" s="104"/>
      <c r="AU85" s="152">
        <v>9908439</v>
      </c>
      <c r="AV85" s="104"/>
      <c r="AW85" s="1">
        <v>0</v>
      </c>
      <c r="AX85" s="2">
        <v>9908439</v>
      </c>
      <c r="AY85" s="1">
        <v>0</v>
      </c>
      <c r="AZ85" s="2">
        <v>9908439</v>
      </c>
      <c r="BA85" s="1">
        <v>0</v>
      </c>
      <c r="BB85" s="2">
        <v>9908439</v>
      </c>
      <c r="BC85" s="1">
        <v>0</v>
      </c>
      <c r="BD85" s="2">
        <v>772844</v>
      </c>
      <c r="BE85" s="18">
        <f t="shared" si="5"/>
        <v>0.50301355634575928</v>
      </c>
      <c r="BF85" s="19">
        <f t="shared" si="6"/>
        <v>0.50301355634575928</v>
      </c>
      <c r="BG85" s="18">
        <f t="shared" si="7"/>
        <v>0.50301355634575928</v>
      </c>
      <c r="BH85" s="18">
        <f t="shared" si="8"/>
        <v>0.50301355634575928</v>
      </c>
    </row>
    <row r="86" spans="1:60" s="22" customFormat="1" x14ac:dyDescent="0.25">
      <c r="A86" s="118" t="s">
        <v>43</v>
      </c>
      <c r="B86" s="117"/>
      <c r="C86" s="118" t="s">
        <v>83</v>
      </c>
      <c r="D86" s="117"/>
      <c r="E86" s="118" t="s">
        <v>125</v>
      </c>
      <c r="F86" s="117"/>
      <c r="G86" s="118" t="s">
        <v>73</v>
      </c>
      <c r="H86" s="117"/>
      <c r="I86" s="118" t="s">
        <v>128</v>
      </c>
      <c r="J86" s="117"/>
      <c r="K86" s="117"/>
      <c r="L86" s="118"/>
      <c r="M86" s="117"/>
      <c r="N86" s="117"/>
      <c r="O86" s="118"/>
      <c r="P86" s="117"/>
      <c r="Q86" s="118"/>
      <c r="R86" s="117"/>
      <c r="S86" s="119" t="s">
        <v>129</v>
      </c>
      <c r="T86" s="117"/>
      <c r="U86" s="117"/>
      <c r="V86" s="117"/>
      <c r="W86" s="117"/>
      <c r="X86" s="117"/>
      <c r="Y86" s="117"/>
      <c r="Z86" s="117"/>
      <c r="AA86" s="118" t="s">
        <v>44</v>
      </c>
      <c r="AB86" s="117"/>
      <c r="AC86" s="117"/>
      <c r="AD86" s="117"/>
      <c r="AE86" s="117"/>
      <c r="AF86" s="118" t="s">
        <v>45</v>
      </c>
      <c r="AG86" s="117"/>
      <c r="AH86" s="117"/>
      <c r="AI86" s="23">
        <v>10</v>
      </c>
      <c r="AJ86" s="120" t="s">
        <v>47</v>
      </c>
      <c r="AK86" s="117"/>
      <c r="AL86" s="117"/>
      <c r="AM86" s="117"/>
      <c r="AN86" s="117"/>
      <c r="AO86" s="117"/>
      <c r="AP86" s="146">
        <v>19698155</v>
      </c>
      <c r="AQ86" s="24">
        <v>9908439</v>
      </c>
      <c r="AR86" s="24">
        <v>9789716</v>
      </c>
      <c r="AS86" s="116">
        <v>0</v>
      </c>
      <c r="AT86" s="117"/>
      <c r="AU86" s="153">
        <v>9908439</v>
      </c>
      <c r="AV86" s="154"/>
      <c r="AW86" s="25">
        <v>0</v>
      </c>
      <c r="AX86" s="24">
        <v>9908439</v>
      </c>
      <c r="AY86" s="25">
        <v>0</v>
      </c>
      <c r="AZ86" s="24">
        <v>9908439</v>
      </c>
      <c r="BA86" s="25">
        <v>0</v>
      </c>
      <c r="BB86" s="146">
        <v>9908439</v>
      </c>
      <c r="BC86" s="25">
        <v>0</v>
      </c>
      <c r="BD86" s="24">
        <v>772844</v>
      </c>
      <c r="BE86" s="26">
        <f t="shared" si="5"/>
        <v>0.50301355634575928</v>
      </c>
      <c r="BF86" s="27">
        <f t="shared" si="6"/>
        <v>0.50301355634575928</v>
      </c>
      <c r="BG86" s="26">
        <f t="shared" si="7"/>
        <v>0.50301355634575928</v>
      </c>
      <c r="BH86" s="26">
        <f t="shared" si="8"/>
        <v>0.50301355634575928</v>
      </c>
    </row>
    <row r="87" spans="1:60" x14ac:dyDescent="0.25">
      <c r="A87" s="105" t="s">
        <v>43</v>
      </c>
      <c r="B87" s="104"/>
      <c r="C87" s="105" t="s">
        <v>83</v>
      </c>
      <c r="D87" s="104"/>
      <c r="E87" s="105" t="s">
        <v>125</v>
      </c>
      <c r="F87" s="104"/>
      <c r="G87" s="105" t="s">
        <v>73</v>
      </c>
      <c r="H87" s="104"/>
      <c r="I87" s="105" t="s">
        <v>128</v>
      </c>
      <c r="J87" s="104"/>
      <c r="K87" s="104"/>
      <c r="L87" s="105" t="s">
        <v>54</v>
      </c>
      <c r="M87" s="104"/>
      <c r="N87" s="104"/>
      <c r="O87" s="105"/>
      <c r="P87" s="104"/>
      <c r="Q87" s="105"/>
      <c r="R87" s="104"/>
      <c r="S87" s="106" t="s">
        <v>130</v>
      </c>
      <c r="T87" s="104"/>
      <c r="U87" s="104"/>
      <c r="V87" s="104"/>
      <c r="W87" s="104"/>
      <c r="X87" s="104"/>
      <c r="Y87" s="104"/>
      <c r="Z87" s="104"/>
      <c r="AA87" s="105" t="s">
        <v>44</v>
      </c>
      <c r="AB87" s="104"/>
      <c r="AC87" s="104"/>
      <c r="AD87" s="104"/>
      <c r="AE87" s="104"/>
      <c r="AF87" s="105" t="s">
        <v>45</v>
      </c>
      <c r="AG87" s="104"/>
      <c r="AH87" s="104"/>
      <c r="AI87" s="5">
        <v>10</v>
      </c>
      <c r="AJ87" s="107" t="s">
        <v>47</v>
      </c>
      <c r="AK87" s="104"/>
      <c r="AL87" s="104"/>
      <c r="AM87" s="104"/>
      <c r="AN87" s="104"/>
      <c r="AO87" s="104"/>
      <c r="AP87" s="2">
        <v>12520110</v>
      </c>
      <c r="AQ87" s="2">
        <v>4092851</v>
      </c>
      <c r="AR87" s="2">
        <v>8427259</v>
      </c>
      <c r="AS87" s="103">
        <v>0</v>
      </c>
      <c r="AT87" s="104"/>
      <c r="AU87" s="152">
        <v>4092851</v>
      </c>
      <c r="AV87" s="104"/>
      <c r="AW87" s="1">
        <v>0</v>
      </c>
      <c r="AX87" s="2">
        <v>4092851</v>
      </c>
      <c r="AY87" s="1">
        <v>0</v>
      </c>
      <c r="AZ87" s="2">
        <v>4092851</v>
      </c>
      <c r="BA87" s="1">
        <v>0</v>
      </c>
      <c r="BB87" s="2">
        <v>4092851</v>
      </c>
      <c r="BC87" s="1">
        <v>0</v>
      </c>
      <c r="BD87" s="2">
        <v>772844</v>
      </c>
      <c r="BE87" s="16">
        <f t="shared" si="5"/>
        <v>0.32690215980530524</v>
      </c>
      <c r="BF87" s="17">
        <f t="shared" si="6"/>
        <v>0.32690215980530524</v>
      </c>
      <c r="BG87" s="16">
        <f t="shared" si="7"/>
        <v>0.32690215980530524</v>
      </c>
      <c r="BH87" s="16">
        <f t="shared" si="8"/>
        <v>0.32690215980530524</v>
      </c>
    </row>
    <row r="88" spans="1:60" x14ac:dyDescent="0.25">
      <c r="A88" s="105" t="s">
        <v>43</v>
      </c>
      <c r="B88" s="104"/>
      <c r="C88" s="105" t="s">
        <v>83</v>
      </c>
      <c r="D88" s="104"/>
      <c r="E88" s="105" t="s">
        <v>125</v>
      </c>
      <c r="F88" s="104"/>
      <c r="G88" s="105" t="s">
        <v>73</v>
      </c>
      <c r="H88" s="104"/>
      <c r="I88" s="105" t="s">
        <v>128</v>
      </c>
      <c r="J88" s="104"/>
      <c r="K88" s="104"/>
      <c r="L88" s="105" t="s">
        <v>76</v>
      </c>
      <c r="M88" s="104"/>
      <c r="N88" s="104"/>
      <c r="O88" s="105"/>
      <c r="P88" s="104"/>
      <c r="Q88" s="105"/>
      <c r="R88" s="104"/>
      <c r="S88" s="106" t="s">
        <v>131</v>
      </c>
      <c r="T88" s="104"/>
      <c r="U88" s="104"/>
      <c r="V88" s="104"/>
      <c r="W88" s="104"/>
      <c r="X88" s="104"/>
      <c r="Y88" s="104"/>
      <c r="Z88" s="104"/>
      <c r="AA88" s="105" t="s">
        <v>44</v>
      </c>
      <c r="AB88" s="104"/>
      <c r="AC88" s="104"/>
      <c r="AD88" s="104"/>
      <c r="AE88" s="104"/>
      <c r="AF88" s="105" t="s">
        <v>45</v>
      </c>
      <c r="AG88" s="104"/>
      <c r="AH88" s="104"/>
      <c r="AI88" s="5">
        <v>10</v>
      </c>
      <c r="AJ88" s="107" t="s">
        <v>47</v>
      </c>
      <c r="AK88" s="104"/>
      <c r="AL88" s="104"/>
      <c r="AM88" s="104"/>
      <c r="AN88" s="104"/>
      <c r="AO88" s="104"/>
      <c r="AP88" s="2">
        <v>7178045</v>
      </c>
      <c r="AQ88" s="2">
        <v>5815588</v>
      </c>
      <c r="AR88" s="2">
        <v>1362457</v>
      </c>
      <c r="AS88" s="103">
        <v>0</v>
      </c>
      <c r="AT88" s="104"/>
      <c r="AU88" s="152">
        <v>5815588</v>
      </c>
      <c r="AV88" s="104"/>
      <c r="AW88" s="1">
        <v>0</v>
      </c>
      <c r="AX88" s="2">
        <v>5815588</v>
      </c>
      <c r="AY88" s="1">
        <v>0</v>
      </c>
      <c r="AZ88" s="2">
        <v>5815588</v>
      </c>
      <c r="BA88" s="1">
        <v>0</v>
      </c>
      <c r="BB88" s="2">
        <v>5815588</v>
      </c>
      <c r="BC88" s="1">
        <v>0</v>
      </c>
      <c r="BD88" s="1">
        <v>0</v>
      </c>
      <c r="BE88" s="16">
        <f t="shared" si="5"/>
        <v>0.81019107570376059</v>
      </c>
      <c r="BF88" s="17">
        <f t="shared" si="6"/>
        <v>0.81019107570376059</v>
      </c>
      <c r="BG88" s="16">
        <f t="shared" si="7"/>
        <v>0.81019107570376059</v>
      </c>
      <c r="BH88" s="16">
        <f t="shared" si="8"/>
        <v>0.81019107570376059</v>
      </c>
    </row>
    <row r="89" spans="1:60" s="22" customFormat="1" x14ac:dyDescent="0.25">
      <c r="A89" s="118" t="s">
        <v>43</v>
      </c>
      <c r="B89" s="117"/>
      <c r="C89" s="118" t="s">
        <v>83</v>
      </c>
      <c r="D89" s="117"/>
      <c r="E89" s="118" t="s">
        <v>46</v>
      </c>
      <c r="F89" s="117"/>
      <c r="G89" s="118"/>
      <c r="H89" s="117"/>
      <c r="I89" s="118"/>
      <c r="J89" s="117"/>
      <c r="K89" s="117"/>
      <c r="L89" s="118"/>
      <c r="M89" s="117"/>
      <c r="N89" s="117"/>
      <c r="O89" s="118"/>
      <c r="P89" s="117"/>
      <c r="Q89" s="118"/>
      <c r="R89" s="117"/>
      <c r="S89" s="119" t="s">
        <v>132</v>
      </c>
      <c r="T89" s="117"/>
      <c r="U89" s="117"/>
      <c r="V89" s="117"/>
      <c r="W89" s="117"/>
      <c r="X89" s="117"/>
      <c r="Y89" s="117"/>
      <c r="Z89" s="117"/>
      <c r="AA89" s="118" t="s">
        <v>44</v>
      </c>
      <c r="AB89" s="117"/>
      <c r="AC89" s="117"/>
      <c r="AD89" s="117"/>
      <c r="AE89" s="117"/>
      <c r="AF89" s="118" t="s">
        <v>45</v>
      </c>
      <c r="AG89" s="117"/>
      <c r="AH89" s="117"/>
      <c r="AI89" s="23">
        <v>10</v>
      </c>
      <c r="AJ89" s="120" t="s">
        <v>47</v>
      </c>
      <c r="AK89" s="117"/>
      <c r="AL89" s="117"/>
      <c r="AM89" s="117"/>
      <c r="AN89" s="117"/>
      <c r="AO89" s="117"/>
      <c r="AP89" s="146">
        <v>427853914</v>
      </c>
      <c r="AQ89" s="25">
        <v>0</v>
      </c>
      <c r="AR89" s="24">
        <v>427853914</v>
      </c>
      <c r="AS89" s="116">
        <v>0</v>
      </c>
      <c r="AT89" s="117"/>
      <c r="AU89" s="158">
        <v>0</v>
      </c>
      <c r="AV89" s="154"/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162">
        <v>0</v>
      </c>
      <c r="BC89" s="25">
        <v>0</v>
      </c>
      <c r="BD89" s="25">
        <v>0</v>
      </c>
      <c r="BE89" s="26">
        <f t="shared" si="5"/>
        <v>0</v>
      </c>
      <c r="BF89" s="27">
        <f t="shared" si="6"/>
        <v>0</v>
      </c>
      <c r="BG89" s="26">
        <f t="shared" si="7"/>
        <v>0</v>
      </c>
      <c r="BH89" s="26">
        <f t="shared" si="8"/>
        <v>0</v>
      </c>
    </row>
    <row r="90" spans="1:60" x14ac:dyDescent="0.25">
      <c r="A90" s="105" t="s">
        <v>43</v>
      </c>
      <c r="B90" s="104"/>
      <c r="C90" s="105" t="s">
        <v>83</v>
      </c>
      <c r="D90" s="104"/>
      <c r="E90" s="105" t="s">
        <v>46</v>
      </c>
      <c r="F90" s="104"/>
      <c r="G90" s="105" t="s">
        <v>50</v>
      </c>
      <c r="H90" s="104"/>
      <c r="I90" s="105"/>
      <c r="J90" s="104"/>
      <c r="K90" s="104"/>
      <c r="L90" s="105"/>
      <c r="M90" s="104"/>
      <c r="N90" s="104"/>
      <c r="O90" s="105"/>
      <c r="P90" s="104"/>
      <c r="Q90" s="105"/>
      <c r="R90" s="104"/>
      <c r="S90" s="106" t="s">
        <v>133</v>
      </c>
      <c r="T90" s="104"/>
      <c r="U90" s="104"/>
      <c r="V90" s="104"/>
      <c r="W90" s="104"/>
      <c r="X90" s="104"/>
      <c r="Y90" s="104"/>
      <c r="Z90" s="104"/>
      <c r="AA90" s="105" t="s">
        <v>44</v>
      </c>
      <c r="AB90" s="104"/>
      <c r="AC90" s="104"/>
      <c r="AD90" s="104"/>
      <c r="AE90" s="104"/>
      <c r="AF90" s="105" t="s">
        <v>45</v>
      </c>
      <c r="AG90" s="104"/>
      <c r="AH90" s="104"/>
      <c r="AI90" s="5">
        <v>10</v>
      </c>
      <c r="AJ90" s="107" t="s">
        <v>47</v>
      </c>
      <c r="AK90" s="104"/>
      <c r="AL90" s="104"/>
      <c r="AM90" s="104"/>
      <c r="AN90" s="104"/>
      <c r="AO90" s="104"/>
      <c r="AP90" s="2">
        <v>427853914</v>
      </c>
      <c r="AQ90" s="1">
        <v>0</v>
      </c>
      <c r="AR90" s="2">
        <v>427853914</v>
      </c>
      <c r="AS90" s="103">
        <v>0</v>
      </c>
      <c r="AT90" s="104"/>
      <c r="AU90" s="103">
        <v>0</v>
      </c>
      <c r="AV90" s="104"/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91">
        <v>0</v>
      </c>
      <c r="BC90" s="1">
        <v>0</v>
      </c>
      <c r="BD90" s="1">
        <v>0</v>
      </c>
      <c r="BE90" s="16">
        <f t="shared" si="5"/>
        <v>0</v>
      </c>
      <c r="BF90" s="17">
        <f t="shared" si="6"/>
        <v>0</v>
      </c>
      <c r="BG90" s="16">
        <f t="shared" si="7"/>
        <v>0</v>
      </c>
      <c r="BH90" s="16">
        <f t="shared" si="8"/>
        <v>0</v>
      </c>
    </row>
    <row r="91" spans="1:60" x14ac:dyDescent="0.25">
      <c r="A91" s="105" t="s">
        <v>43</v>
      </c>
      <c r="B91" s="104"/>
      <c r="C91" s="105" t="s">
        <v>83</v>
      </c>
      <c r="D91" s="104"/>
      <c r="E91" s="105" t="s">
        <v>46</v>
      </c>
      <c r="F91" s="104"/>
      <c r="G91" s="105" t="s">
        <v>50</v>
      </c>
      <c r="H91" s="104"/>
      <c r="I91" s="105" t="s">
        <v>54</v>
      </c>
      <c r="J91" s="104"/>
      <c r="K91" s="104"/>
      <c r="L91" s="105"/>
      <c r="M91" s="104"/>
      <c r="N91" s="104"/>
      <c r="O91" s="105"/>
      <c r="P91" s="104"/>
      <c r="Q91" s="105"/>
      <c r="R91" s="104"/>
      <c r="S91" s="106" t="s">
        <v>134</v>
      </c>
      <c r="T91" s="104"/>
      <c r="U91" s="104"/>
      <c r="V91" s="104"/>
      <c r="W91" s="104"/>
      <c r="X91" s="104"/>
      <c r="Y91" s="104"/>
      <c r="Z91" s="104"/>
      <c r="AA91" s="105" t="s">
        <v>44</v>
      </c>
      <c r="AB91" s="104"/>
      <c r="AC91" s="104"/>
      <c r="AD91" s="104"/>
      <c r="AE91" s="104"/>
      <c r="AF91" s="105" t="s">
        <v>45</v>
      </c>
      <c r="AG91" s="104"/>
      <c r="AH91" s="104"/>
      <c r="AI91" s="5">
        <v>10</v>
      </c>
      <c r="AJ91" s="107" t="s">
        <v>47</v>
      </c>
      <c r="AK91" s="104"/>
      <c r="AL91" s="104"/>
      <c r="AM91" s="104"/>
      <c r="AN91" s="104"/>
      <c r="AO91" s="104"/>
      <c r="AP91" s="2">
        <v>427853914</v>
      </c>
      <c r="AQ91" s="1">
        <v>0</v>
      </c>
      <c r="AR91" s="2">
        <v>427853914</v>
      </c>
      <c r="AS91" s="103">
        <v>0</v>
      </c>
      <c r="AT91" s="104"/>
      <c r="AU91" s="103">
        <v>0</v>
      </c>
      <c r="AV91" s="104"/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91">
        <v>0</v>
      </c>
      <c r="BC91" s="1">
        <v>0</v>
      </c>
      <c r="BD91" s="1">
        <v>0</v>
      </c>
      <c r="BE91" s="18">
        <f t="shared" si="5"/>
        <v>0</v>
      </c>
      <c r="BF91" s="19">
        <f t="shared" si="6"/>
        <v>0</v>
      </c>
      <c r="BG91" s="18">
        <f t="shared" si="7"/>
        <v>0</v>
      </c>
      <c r="BH91" s="18">
        <f t="shared" si="8"/>
        <v>0</v>
      </c>
    </row>
    <row r="92" spans="1:60" s="22" customFormat="1" x14ac:dyDescent="0.25">
      <c r="A92" s="118" t="s">
        <v>43</v>
      </c>
      <c r="B92" s="117"/>
      <c r="C92" s="118" t="s">
        <v>135</v>
      </c>
      <c r="D92" s="117"/>
      <c r="E92" s="118" t="s">
        <v>50</v>
      </c>
      <c r="F92" s="117"/>
      <c r="G92" s="118"/>
      <c r="H92" s="117"/>
      <c r="I92" s="118"/>
      <c r="J92" s="117"/>
      <c r="K92" s="117"/>
      <c r="L92" s="118"/>
      <c r="M92" s="117"/>
      <c r="N92" s="117"/>
      <c r="O92" s="118"/>
      <c r="P92" s="117"/>
      <c r="Q92" s="118"/>
      <c r="R92" s="117"/>
      <c r="S92" s="119" t="s">
        <v>136</v>
      </c>
      <c r="T92" s="117"/>
      <c r="U92" s="117"/>
      <c r="V92" s="117"/>
      <c r="W92" s="117"/>
      <c r="X92" s="117"/>
      <c r="Y92" s="117"/>
      <c r="Z92" s="117"/>
      <c r="AA92" s="118" t="s">
        <v>44</v>
      </c>
      <c r="AB92" s="117"/>
      <c r="AC92" s="117"/>
      <c r="AD92" s="117"/>
      <c r="AE92" s="117"/>
      <c r="AF92" s="118" t="s">
        <v>45</v>
      </c>
      <c r="AG92" s="117"/>
      <c r="AH92" s="117"/>
      <c r="AI92" s="23">
        <v>10</v>
      </c>
      <c r="AJ92" s="120" t="s">
        <v>47</v>
      </c>
      <c r="AK92" s="117"/>
      <c r="AL92" s="117"/>
      <c r="AM92" s="117"/>
      <c r="AN92" s="117"/>
      <c r="AO92" s="117"/>
      <c r="AP92" s="146">
        <v>29546799</v>
      </c>
      <c r="AQ92" s="24">
        <v>29066179</v>
      </c>
      <c r="AR92" s="24">
        <v>480620</v>
      </c>
      <c r="AS92" s="116">
        <v>0</v>
      </c>
      <c r="AT92" s="117"/>
      <c r="AU92" s="153">
        <v>29066179</v>
      </c>
      <c r="AV92" s="154"/>
      <c r="AW92" s="25">
        <v>0</v>
      </c>
      <c r="AX92" s="24">
        <v>357179</v>
      </c>
      <c r="AY92" s="24">
        <v>28709000</v>
      </c>
      <c r="AZ92" s="24">
        <v>357179</v>
      </c>
      <c r="BA92" s="25">
        <v>0</v>
      </c>
      <c r="BB92" s="146">
        <v>357179</v>
      </c>
      <c r="BC92" s="25">
        <v>0</v>
      </c>
      <c r="BD92" s="25">
        <v>0</v>
      </c>
      <c r="BE92" s="26">
        <f t="shared" si="5"/>
        <v>0.98373360173465829</v>
      </c>
      <c r="BF92" s="27">
        <f t="shared" si="6"/>
        <v>0.98373360173465829</v>
      </c>
      <c r="BG92" s="26">
        <f t="shared" si="7"/>
        <v>1.2088585298190846E-2</v>
      </c>
      <c r="BH92" s="26">
        <f t="shared" si="8"/>
        <v>1.2088585298190846E-2</v>
      </c>
    </row>
    <row r="93" spans="1:60" x14ac:dyDescent="0.25">
      <c r="A93" s="105" t="s">
        <v>43</v>
      </c>
      <c r="B93" s="104"/>
      <c r="C93" s="105" t="s">
        <v>135</v>
      </c>
      <c r="D93" s="104"/>
      <c r="E93" s="105" t="s">
        <v>50</v>
      </c>
      <c r="F93" s="104"/>
      <c r="G93" s="105" t="s">
        <v>73</v>
      </c>
      <c r="H93" s="104"/>
      <c r="I93" s="105"/>
      <c r="J93" s="104"/>
      <c r="K93" s="104"/>
      <c r="L93" s="105"/>
      <c r="M93" s="104"/>
      <c r="N93" s="104"/>
      <c r="O93" s="105"/>
      <c r="P93" s="104"/>
      <c r="Q93" s="105"/>
      <c r="R93" s="104"/>
      <c r="S93" s="106" t="s">
        <v>137</v>
      </c>
      <c r="T93" s="104"/>
      <c r="U93" s="104"/>
      <c r="V93" s="104"/>
      <c r="W93" s="104"/>
      <c r="X93" s="104"/>
      <c r="Y93" s="104"/>
      <c r="Z93" s="104"/>
      <c r="AA93" s="105" t="s">
        <v>44</v>
      </c>
      <c r="AB93" s="104"/>
      <c r="AC93" s="104"/>
      <c r="AD93" s="104"/>
      <c r="AE93" s="104"/>
      <c r="AF93" s="105" t="s">
        <v>45</v>
      </c>
      <c r="AG93" s="104"/>
      <c r="AH93" s="104"/>
      <c r="AI93" s="5">
        <v>10</v>
      </c>
      <c r="AJ93" s="107" t="s">
        <v>47</v>
      </c>
      <c r="AK93" s="104"/>
      <c r="AL93" s="104"/>
      <c r="AM93" s="104"/>
      <c r="AN93" s="104"/>
      <c r="AO93" s="104"/>
      <c r="AP93" s="2">
        <v>29546799</v>
      </c>
      <c r="AQ93" s="2">
        <v>29066179</v>
      </c>
      <c r="AR93" s="2">
        <v>480620</v>
      </c>
      <c r="AS93" s="103">
        <v>0</v>
      </c>
      <c r="AT93" s="104"/>
      <c r="AU93" s="152">
        <v>29066179</v>
      </c>
      <c r="AV93" s="104"/>
      <c r="AW93" s="1">
        <v>0</v>
      </c>
      <c r="AX93" s="2">
        <v>357179</v>
      </c>
      <c r="AY93" s="2">
        <v>28709000</v>
      </c>
      <c r="AZ93" s="2">
        <v>357179</v>
      </c>
      <c r="BA93" s="1">
        <v>0</v>
      </c>
      <c r="BB93" s="2">
        <v>357179</v>
      </c>
      <c r="BC93" s="1">
        <v>0</v>
      </c>
      <c r="BD93" s="1">
        <v>0</v>
      </c>
      <c r="BE93" s="18">
        <f t="shared" si="5"/>
        <v>0.98373360173465829</v>
      </c>
      <c r="BF93" s="19">
        <f t="shared" si="6"/>
        <v>0.98373360173465829</v>
      </c>
      <c r="BG93" s="18">
        <f t="shared" si="7"/>
        <v>1.2088585298190846E-2</v>
      </c>
      <c r="BH93" s="18">
        <f t="shared" si="8"/>
        <v>1.2088585298190846E-2</v>
      </c>
    </row>
    <row r="94" spans="1:60" x14ac:dyDescent="0.25">
      <c r="A94" s="105" t="s">
        <v>43</v>
      </c>
      <c r="B94" s="104"/>
      <c r="C94" s="105" t="s">
        <v>135</v>
      </c>
      <c r="D94" s="104"/>
      <c r="E94" s="105" t="s">
        <v>50</v>
      </c>
      <c r="F94" s="104"/>
      <c r="G94" s="105" t="s">
        <v>73</v>
      </c>
      <c r="H94" s="104"/>
      <c r="I94" s="105" t="s">
        <v>54</v>
      </c>
      <c r="J94" s="104"/>
      <c r="K94" s="104"/>
      <c r="L94" s="105"/>
      <c r="M94" s="104"/>
      <c r="N94" s="104"/>
      <c r="O94" s="105"/>
      <c r="P94" s="104"/>
      <c r="Q94" s="105"/>
      <c r="R94" s="104"/>
      <c r="S94" s="106" t="s">
        <v>138</v>
      </c>
      <c r="T94" s="104"/>
      <c r="U94" s="104"/>
      <c r="V94" s="104"/>
      <c r="W94" s="104"/>
      <c r="X94" s="104"/>
      <c r="Y94" s="104"/>
      <c r="Z94" s="104"/>
      <c r="AA94" s="105" t="s">
        <v>44</v>
      </c>
      <c r="AB94" s="104"/>
      <c r="AC94" s="104"/>
      <c r="AD94" s="104"/>
      <c r="AE94" s="104"/>
      <c r="AF94" s="105" t="s">
        <v>45</v>
      </c>
      <c r="AG94" s="104"/>
      <c r="AH94" s="104"/>
      <c r="AI94" s="5">
        <v>10</v>
      </c>
      <c r="AJ94" s="107" t="s">
        <v>47</v>
      </c>
      <c r="AK94" s="104"/>
      <c r="AL94" s="104"/>
      <c r="AM94" s="104"/>
      <c r="AN94" s="104"/>
      <c r="AO94" s="104"/>
      <c r="AP94" s="2">
        <v>29446799</v>
      </c>
      <c r="AQ94" s="2">
        <v>29066179</v>
      </c>
      <c r="AR94" s="2">
        <v>380620</v>
      </c>
      <c r="AS94" s="103">
        <v>0</v>
      </c>
      <c r="AT94" s="104"/>
      <c r="AU94" s="152">
        <v>29066179</v>
      </c>
      <c r="AV94" s="104"/>
      <c r="AW94" s="1">
        <v>0</v>
      </c>
      <c r="AX94" s="2">
        <v>357179</v>
      </c>
      <c r="AY94" s="2">
        <v>28709000</v>
      </c>
      <c r="AZ94" s="2">
        <v>357179</v>
      </c>
      <c r="BA94" s="1">
        <v>0</v>
      </c>
      <c r="BB94" s="2">
        <v>357179</v>
      </c>
      <c r="BC94" s="1">
        <v>0</v>
      </c>
      <c r="BD94" s="1">
        <v>0</v>
      </c>
      <c r="BE94" s="16">
        <f t="shared" si="5"/>
        <v>0.9870743166345517</v>
      </c>
      <c r="BF94" s="17">
        <f t="shared" si="6"/>
        <v>0.9870743166345517</v>
      </c>
      <c r="BG94" s="16">
        <f t="shared" si="7"/>
        <v>1.2129637588112719E-2</v>
      </c>
      <c r="BH94" s="16">
        <f t="shared" si="8"/>
        <v>1.2129637588112719E-2</v>
      </c>
    </row>
    <row r="95" spans="1:60" x14ac:dyDescent="0.25">
      <c r="A95" s="105" t="s">
        <v>43</v>
      </c>
      <c r="B95" s="104"/>
      <c r="C95" s="105" t="s">
        <v>135</v>
      </c>
      <c r="D95" s="104"/>
      <c r="E95" s="105" t="s">
        <v>50</v>
      </c>
      <c r="F95" s="104"/>
      <c r="G95" s="105" t="s">
        <v>73</v>
      </c>
      <c r="H95" s="104"/>
      <c r="I95" s="105" t="s">
        <v>63</v>
      </c>
      <c r="J95" s="104"/>
      <c r="K95" s="104"/>
      <c r="L95" s="105"/>
      <c r="M95" s="104"/>
      <c r="N95" s="104"/>
      <c r="O95" s="105"/>
      <c r="P95" s="104"/>
      <c r="Q95" s="105"/>
      <c r="R95" s="104"/>
      <c r="S95" s="106" t="s">
        <v>139</v>
      </c>
      <c r="T95" s="104"/>
      <c r="U95" s="104"/>
      <c r="V95" s="104"/>
      <c r="W95" s="104"/>
      <c r="X95" s="104"/>
      <c r="Y95" s="104"/>
      <c r="Z95" s="104"/>
      <c r="AA95" s="105" t="s">
        <v>44</v>
      </c>
      <c r="AB95" s="104"/>
      <c r="AC95" s="104"/>
      <c r="AD95" s="104"/>
      <c r="AE95" s="104"/>
      <c r="AF95" s="105" t="s">
        <v>45</v>
      </c>
      <c r="AG95" s="104"/>
      <c r="AH95" s="104"/>
      <c r="AI95" s="5">
        <v>10</v>
      </c>
      <c r="AJ95" s="107" t="s">
        <v>47</v>
      </c>
      <c r="AK95" s="104"/>
      <c r="AL95" s="104"/>
      <c r="AM95" s="104"/>
      <c r="AN95" s="104"/>
      <c r="AO95" s="104"/>
      <c r="AP95" s="2">
        <v>100000</v>
      </c>
      <c r="AQ95" s="1">
        <v>0</v>
      </c>
      <c r="AR95" s="2">
        <v>100000</v>
      </c>
      <c r="AS95" s="103">
        <v>0</v>
      </c>
      <c r="AT95" s="104"/>
      <c r="AU95" s="103">
        <v>0</v>
      </c>
      <c r="AV95" s="104"/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91">
        <v>0</v>
      </c>
      <c r="BC95" s="1">
        <v>0</v>
      </c>
      <c r="BD95" s="1">
        <v>0</v>
      </c>
      <c r="BE95" s="16">
        <f t="shared" si="5"/>
        <v>0</v>
      </c>
      <c r="BF95" s="17">
        <f t="shared" si="6"/>
        <v>0</v>
      </c>
      <c r="BG95" s="16">
        <f t="shared" si="7"/>
        <v>0</v>
      </c>
      <c r="BH95" s="16">
        <f t="shared" si="8"/>
        <v>0</v>
      </c>
    </row>
    <row r="96" spans="1:60" s="9" customFormat="1" ht="16.5" x14ac:dyDescent="0.25">
      <c r="A96" s="95" t="s">
        <v>168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147">
        <f>+AP92+AP89+AP86</f>
        <v>477098868</v>
      </c>
      <c r="AQ96" s="37">
        <f>+AQ92+AQ89+AQ86</f>
        <v>38974618</v>
      </c>
      <c r="AR96" s="37">
        <f>+AR92+AR89+AR86</f>
        <v>438124250</v>
      </c>
      <c r="AS96" s="96">
        <f>+AS92+AS89+AS86</f>
        <v>0</v>
      </c>
      <c r="AT96" s="98"/>
      <c r="AU96" s="159">
        <f>+AU92+AU89+AU86</f>
        <v>38974618</v>
      </c>
      <c r="AV96" s="98"/>
      <c r="AW96" s="37">
        <f t="shared" ref="AW96:BD96" si="10">+AW92+AW89+AW86</f>
        <v>0</v>
      </c>
      <c r="AX96" s="37">
        <f t="shared" si="10"/>
        <v>10265618</v>
      </c>
      <c r="AY96" s="37">
        <f t="shared" si="10"/>
        <v>28709000</v>
      </c>
      <c r="AZ96" s="37">
        <f t="shared" si="10"/>
        <v>10265618</v>
      </c>
      <c r="BA96" s="37">
        <f t="shared" si="10"/>
        <v>0</v>
      </c>
      <c r="BB96" s="147">
        <f t="shared" si="10"/>
        <v>10265618</v>
      </c>
      <c r="BC96" s="37">
        <f t="shared" si="10"/>
        <v>0</v>
      </c>
      <c r="BD96" s="37">
        <f t="shared" si="10"/>
        <v>772844</v>
      </c>
      <c r="BE96" s="38">
        <f t="shared" si="5"/>
        <v>8.1690862448242071E-2</v>
      </c>
      <c r="BF96" s="39">
        <f t="shared" si="6"/>
        <v>8.1690862448242071E-2</v>
      </c>
      <c r="BG96" s="38">
        <f t="shared" si="7"/>
        <v>2.1516751953391765E-2</v>
      </c>
      <c r="BH96" s="38">
        <f t="shared" si="8"/>
        <v>2.1516751953391765E-2</v>
      </c>
    </row>
    <row r="97" spans="1:60" s="9" customFormat="1" ht="16.5" x14ac:dyDescent="0.25">
      <c r="A97" s="95" t="s">
        <v>169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147">
        <f>AP96+AP82+AP47</f>
        <v>7501513460</v>
      </c>
      <c r="AQ97" s="37">
        <f t="shared" ref="AQ97:AU97" si="11">AQ96+AQ82+AQ47</f>
        <v>1995599039.3800001</v>
      </c>
      <c r="AR97" s="37">
        <f t="shared" si="11"/>
        <v>5497236979.6199999</v>
      </c>
      <c r="AS97" s="96">
        <f t="shared" si="11"/>
        <v>8455331</v>
      </c>
      <c r="AT97" s="97"/>
      <c r="AU97" s="159">
        <f t="shared" si="11"/>
        <v>1890005257.4000001</v>
      </c>
      <c r="AV97" s="98"/>
      <c r="AW97" s="37">
        <f t="shared" ref="AW97" si="12">AW96+AW82+AW47</f>
        <v>105593781.98</v>
      </c>
      <c r="AX97" s="37">
        <f t="shared" ref="AX97" si="13">AX96+AX82+AX47</f>
        <v>1325593891.9200001</v>
      </c>
      <c r="AY97" s="37">
        <f t="shared" ref="AY97" si="14">AY96+AY82+AY47</f>
        <v>564411365.48000002</v>
      </c>
      <c r="AZ97" s="37">
        <f t="shared" ref="AZ97" si="15">AZ96+AZ82+AZ47</f>
        <v>1325593891.9200001</v>
      </c>
      <c r="BA97" s="37">
        <f t="shared" ref="BA97" si="16">BA96+BA82+BA47</f>
        <v>0</v>
      </c>
      <c r="BB97" s="147">
        <f t="shared" ref="BB97" si="17">BB96+BB82+BB47</f>
        <v>1325593891.9200001</v>
      </c>
      <c r="BC97" s="37">
        <f t="shared" ref="BC97" si="18">BC96+BC82+BC47</f>
        <v>0</v>
      </c>
      <c r="BD97" s="37">
        <f t="shared" ref="BD97" si="19">BD96+BD82+BD47</f>
        <v>913405</v>
      </c>
      <c r="BE97" s="38">
        <f>+AQ97/AP97</f>
        <v>0.26602618925114879</v>
      </c>
      <c r="BF97" s="39">
        <f t="shared" si="6"/>
        <v>0.25194985884888355</v>
      </c>
      <c r="BG97" s="38">
        <f t="shared" si="7"/>
        <v>0.17671019308149052</v>
      </c>
      <c r="BH97" s="38">
        <f t="shared" si="8"/>
        <v>0.17671019308149052</v>
      </c>
    </row>
    <row r="98" spans="1:60" s="22" customFormat="1" x14ac:dyDescent="0.25">
      <c r="A98" s="113" t="s">
        <v>140</v>
      </c>
      <c r="B98" s="112"/>
      <c r="C98" s="113" t="s">
        <v>142</v>
      </c>
      <c r="D98" s="112"/>
      <c r="E98" s="113" t="s">
        <v>143</v>
      </c>
      <c r="F98" s="112"/>
      <c r="G98" s="113" t="s">
        <v>144</v>
      </c>
      <c r="H98" s="112"/>
      <c r="I98" s="113" t="s">
        <v>13</v>
      </c>
      <c r="J98" s="112"/>
      <c r="K98" s="112"/>
      <c r="L98" s="113" t="s">
        <v>13</v>
      </c>
      <c r="M98" s="112"/>
      <c r="N98" s="112"/>
      <c r="O98" s="113" t="s">
        <v>13</v>
      </c>
      <c r="P98" s="112"/>
      <c r="Q98" s="113" t="s">
        <v>13</v>
      </c>
      <c r="R98" s="112"/>
      <c r="S98" s="111" t="s">
        <v>145</v>
      </c>
      <c r="T98" s="112"/>
      <c r="U98" s="112"/>
      <c r="V98" s="112"/>
      <c r="W98" s="112"/>
      <c r="X98" s="112"/>
      <c r="Y98" s="112"/>
      <c r="Z98" s="112"/>
      <c r="AA98" s="113" t="s">
        <v>44</v>
      </c>
      <c r="AB98" s="112"/>
      <c r="AC98" s="112"/>
      <c r="AD98" s="112"/>
      <c r="AE98" s="112"/>
      <c r="AF98" s="113" t="s">
        <v>45</v>
      </c>
      <c r="AG98" s="112"/>
      <c r="AH98" s="112"/>
      <c r="AI98" s="28">
        <v>10</v>
      </c>
      <c r="AJ98" s="114" t="s">
        <v>47</v>
      </c>
      <c r="AK98" s="112"/>
      <c r="AL98" s="112"/>
      <c r="AM98" s="112"/>
      <c r="AN98" s="112"/>
      <c r="AO98" s="112"/>
      <c r="AP98" s="146">
        <v>1257528699</v>
      </c>
      <c r="AQ98" s="29">
        <v>730038771</v>
      </c>
      <c r="AR98" s="29">
        <v>527489928</v>
      </c>
      <c r="AS98" s="115">
        <v>0</v>
      </c>
      <c r="AT98" s="112"/>
      <c r="AU98" s="153">
        <v>723586348</v>
      </c>
      <c r="AV98" s="154"/>
      <c r="AW98" s="29">
        <v>6452423</v>
      </c>
      <c r="AX98" s="29">
        <v>60660679</v>
      </c>
      <c r="AY98" s="29">
        <v>662925669</v>
      </c>
      <c r="AZ98" s="29">
        <v>60660679</v>
      </c>
      <c r="BA98" s="30">
        <v>0</v>
      </c>
      <c r="BB98" s="146">
        <v>60660679</v>
      </c>
      <c r="BC98" s="30">
        <v>0</v>
      </c>
      <c r="BD98" s="30">
        <v>0</v>
      </c>
      <c r="BE98" s="31">
        <f t="shared" si="5"/>
        <v>0.58053448130490737</v>
      </c>
      <c r="BF98" s="32">
        <f t="shared" si="6"/>
        <v>0.57540344691568746</v>
      </c>
      <c r="BG98" s="31">
        <f t="shared" si="7"/>
        <v>4.8238007648046526E-2</v>
      </c>
      <c r="BH98" s="31">
        <f t="shared" si="8"/>
        <v>4.8238007648046526E-2</v>
      </c>
    </row>
    <row r="99" spans="1:60" x14ac:dyDescent="0.25">
      <c r="A99" s="105" t="s">
        <v>140</v>
      </c>
      <c r="B99" s="104"/>
      <c r="C99" s="105" t="s">
        <v>142</v>
      </c>
      <c r="D99" s="104"/>
      <c r="E99" s="105" t="s">
        <v>143</v>
      </c>
      <c r="F99" s="104"/>
      <c r="G99" s="105" t="s">
        <v>144</v>
      </c>
      <c r="H99" s="104"/>
      <c r="I99" s="105" t="s">
        <v>146</v>
      </c>
      <c r="J99" s="104"/>
      <c r="K99" s="104"/>
      <c r="L99" s="105"/>
      <c r="M99" s="104"/>
      <c r="N99" s="104"/>
      <c r="O99" s="105"/>
      <c r="P99" s="104"/>
      <c r="Q99" s="105"/>
      <c r="R99" s="104"/>
      <c r="S99" s="106" t="s">
        <v>149</v>
      </c>
      <c r="T99" s="104"/>
      <c r="U99" s="104"/>
      <c r="V99" s="104"/>
      <c r="W99" s="104"/>
      <c r="X99" s="104"/>
      <c r="Y99" s="104"/>
      <c r="Z99" s="104"/>
      <c r="AA99" s="105" t="s">
        <v>44</v>
      </c>
      <c r="AB99" s="104"/>
      <c r="AC99" s="104"/>
      <c r="AD99" s="104"/>
      <c r="AE99" s="104"/>
      <c r="AF99" s="105" t="s">
        <v>45</v>
      </c>
      <c r="AG99" s="104"/>
      <c r="AH99" s="104"/>
      <c r="AI99" s="5">
        <v>10</v>
      </c>
      <c r="AJ99" s="107" t="s">
        <v>47</v>
      </c>
      <c r="AK99" s="104"/>
      <c r="AL99" s="104"/>
      <c r="AM99" s="104"/>
      <c r="AN99" s="104"/>
      <c r="AO99" s="104"/>
      <c r="AP99" s="2">
        <v>1257528699</v>
      </c>
      <c r="AQ99" s="2">
        <v>730038771</v>
      </c>
      <c r="AR99" s="2">
        <v>527489928</v>
      </c>
      <c r="AS99" s="103">
        <v>0</v>
      </c>
      <c r="AT99" s="104"/>
      <c r="AU99" s="152">
        <v>723586348</v>
      </c>
      <c r="AV99" s="104"/>
      <c r="AW99" s="2">
        <v>6452423</v>
      </c>
      <c r="AX99" s="2">
        <v>60660679</v>
      </c>
      <c r="AY99" s="2">
        <v>662925669</v>
      </c>
      <c r="AZ99" s="2">
        <v>60660679</v>
      </c>
      <c r="BA99" s="1">
        <v>0</v>
      </c>
      <c r="BB99" s="2">
        <v>60660679</v>
      </c>
      <c r="BC99" s="1">
        <v>0</v>
      </c>
      <c r="BD99" s="1">
        <v>0</v>
      </c>
      <c r="BE99" s="16">
        <f t="shared" si="5"/>
        <v>0.58053448130490737</v>
      </c>
      <c r="BF99" s="17">
        <f t="shared" si="6"/>
        <v>0.57540344691568746</v>
      </c>
      <c r="BG99" s="16">
        <f t="shared" si="7"/>
        <v>4.8238007648046526E-2</v>
      </c>
      <c r="BH99" s="16">
        <f t="shared" si="8"/>
        <v>4.8238007648046526E-2</v>
      </c>
    </row>
    <row r="100" spans="1:60" x14ac:dyDescent="0.25">
      <c r="A100" s="105" t="s">
        <v>140</v>
      </c>
      <c r="B100" s="104"/>
      <c r="C100" s="105" t="s">
        <v>142</v>
      </c>
      <c r="D100" s="104"/>
      <c r="E100" s="105" t="s">
        <v>143</v>
      </c>
      <c r="F100" s="104"/>
      <c r="G100" s="105" t="s">
        <v>144</v>
      </c>
      <c r="H100" s="104"/>
      <c r="I100" s="105" t="s">
        <v>146</v>
      </c>
      <c r="J100" s="104"/>
      <c r="K100" s="104"/>
      <c r="L100" s="105" t="s">
        <v>147</v>
      </c>
      <c r="M100" s="104"/>
      <c r="N100" s="104"/>
      <c r="O100" s="105"/>
      <c r="P100" s="104"/>
      <c r="Q100" s="105"/>
      <c r="R100" s="104"/>
      <c r="S100" s="106" t="s">
        <v>148</v>
      </c>
      <c r="T100" s="104"/>
      <c r="U100" s="104"/>
      <c r="V100" s="104"/>
      <c r="W100" s="104"/>
      <c r="X100" s="104"/>
      <c r="Y100" s="104"/>
      <c r="Z100" s="104"/>
      <c r="AA100" s="105" t="s">
        <v>44</v>
      </c>
      <c r="AB100" s="104"/>
      <c r="AC100" s="104"/>
      <c r="AD100" s="104"/>
      <c r="AE100" s="104"/>
      <c r="AF100" s="105" t="s">
        <v>45</v>
      </c>
      <c r="AG100" s="104"/>
      <c r="AH100" s="104"/>
      <c r="AI100" s="5">
        <v>10</v>
      </c>
      <c r="AJ100" s="107" t="s">
        <v>47</v>
      </c>
      <c r="AK100" s="104"/>
      <c r="AL100" s="104"/>
      <c r="AM100" s="104"/>
      <c r="AN100" s="104"/>
      <c r="AO100" s="104"/>
      <c r="AP100" s="2">
        <v>126602869</v>
      </c>
      <c r="AQ100" s="2">
        <v>58478475</v>
      </c>
      <c r="AR100" s="2">
        <v>68124394</v>
      </c>
      <c r="AS100" s="103">
        <v>0</v>
      </c>
      <c r="AT100" s="104"/>
      <c r="AU100" s="152">
        <v>56098686</v>
      </c>
      <c r="AV100" s="104"/>
      <c r="AW100" s="2">
        <v>2379789</v>
      </c>
      <c r="AX100" s="1">
        <v>0</v>
      </c>
      <c r="AY100" s="2">
        <v>56098686</v>
      </c>
      <c r="AZ100" s="1">
        <v>0</v>
      </c>
      <c r="BA100" s="1">
        <v>0</v>
      </c>
      <c r="BB100" s="91">
        <v>0</v>
      </c>
      <c r="BC100" s="1">
        <v>0</v>
      </c>
      <c r="BD100" s="1">
        <v>0</v>
      </c>
      <c r="BE100" s="16">
        <f t="shared" si="5"/>
        <v>0.46190481670679989</v>
      </c>
      <c r="BF100" s="17">
        <f t="shared" si="6"/>
        <v>0.44310754126748897</v>
      </c>
      <c r="BG100" s="16">
        <f t="shared" si="7"/>
        <v>0</v>
      </c>
      <c r="BH100" s="16">
        <f t="shared" si="8"/>
        <v>0</v>
      </c>
    </row>
    <row r="101" spans="1:60" x14ac:dyDescent="0.25">
      <c r="A101" s="105" t="s">
        <v>140</v>
      </c>
      <c r="B101" s="104"/>
      <c r="C101" s="105" t="s">
        <v>142</v>
      </c>
      <c r="D101" s="104"/>
      <c r="E101" s="105" t="s">
        <v>143</v>
      </c>
      <c r="F101" s="104"/>
      <c r="G101" s="105" t="s">
        <v>144</v>
      </c>
      <c r="H101" s="104"/>
      <c r="I101" s="105" t="s">
        <v>146</v>
      </c>
      <c r="J101" s="104"/>
      <c r="K101" s="104"/>
      <c r="L101" s="105" t="s">
        <v>147</v>
      </c>
      <c r="M101" s="104"/>
      <c r="N101" s="104"/>
      <c r="O101" s="105" t="s">
        <v>73</v>
      </c>
      <c r="P101" s="104"/>
      <c r="Q101" s="105"/>
      <c r="R101" s="104"/>
      <c r="S101" s="106" t="s">
        <v>154</v>
      </c>
      <c r="T101" s="104"/>
      <c r="U101" s="104"/>
      <c r="V101" s="104"/>
      <c r="W101" s="104"/>
      <c r="X101" s="104"/>
      <c r="Y101" s="104"/>
      <c r="Z101" s="104"/>
      <c r="AA101" s="105" t="s">
        <v>44</v>
      </c>
      <c r="AB101" s="104"/>
      <c r="AC101" s="104"/>
      <c r="AD101" s="104"/>
      <c r="AE101" s="104"/>
      <c r="AF101" s="105" t="s">
        <v>45</v>
      </c>
      <c r="AG101" s="104"/>
      <c r="AH101" s="104"/>
      <c r="AI101" s="5">
        <v>10</v>
      </c>
      <c r="AJ101" s="107" t="s">
        <v>47</v>
      </c>
      <c r="AK101" s="104"/>
      <c r="AL101" s="104"/>
      <c r="AM101" s="104"/>
      <c r="AN101" s="104"/>
      <c r="AO101" s="104"/>
      <c r="AP101" s="2">
        <v>126602869</v>
      </c>
      <c r="AQ101" s="2">
        <v>58478475</v>
      </c>
      <c r="AR101" s="2">
        <v>68124394</v>
      </c>
      <c r="AS101" s="103">
        <v>0</v>
      </c>
      <c r="AT101" s="104"/>
      <c r="AU101" s="152">
        <v>56098686</v>
      </c>
      <c r="AV101" s="104"/>
      <c r="AW101" s="2">
        <v>2379789</v>
      </c>
      <c r="AX101" s="1">
        <v>0</v>
      </c>
      <c r="AY101" s="2">
        <v>56098686</v>
      </c>
      <c r="AZ101" s="1">
        <v>0</v>
      </c>
      <c r="BA101" s="1">
        <v>0</v>
      </c>
      <c r="BB101" s="91">
        <v>0</v>
      </c>
      <c r="BC101" s="1">
        <v>0</v>
      </c>
      <c r="BD101" s="1">
        <v>0</v>
      </c>
      <c r="BE101" s="16">
        <f t="shared" si="5"/>
        <v>0.46190481670679989</v>
      </c>
      <c r="BF101" s="17">
        <f t="shared" si="6"/>
        <v>0.44310754126748897</v>
      </c>
      <c r="BG101" s="16">
        <f t="shared" si="7"/>
        <v>0</v>
      </c>
      <c r="BH101" s="16">
        <f t="shared" si="8"/>
        <v>0</v>
      </c>
    </row>
    <row r="102" spans="1:60" x14ac:dyDescent="0.25">
      <c r="A102" s="105" t="s">
        <v>140</v>
      </c>
      <c r="B102" s="104"/>
      <c r="C102" s="105" t="s">
        <v>142</v>
      </c>
      <c r="D102" s="104"/>
      <c r="E102" s="105" t="s">
        <v>143</v>
      </c>
      <c r="F102" s="104"/>
      <c r="G102" s="105" t="s">
        <v>144</v>
      </c>
      <c r="H102" s="104"/>
      <c r="I102" s="105" t="s">
        <v>146</v>
      </c>
      <c r="J102" s="104"/>
      <c r="K102" s="104"/>
      <c r="L102" s="105" t="s">
        <v>152</v>
      </c>
      <c r="M102" s="104"/>
      <c r="N102" s="104"/>
      <c r="O102" s="105"/>
      <c r="P102" s="104"/>
      <c r="Q102" s="105"/>
      <c r="R102" s="104"/>
      <c r="S102" s="106" t="s">
        <v>153</v>
      </c>
      <c r="T102" s="104"/>
      <c r="U102" s="104"/>
      <c r="V102" s="104"/>
      <c r="W102" s="104"/>
      <c r="X102" s="104"/>
      <c r="Y102" s="104"/>
      <c r="Z102" s="104"/>
      <c r="AA102" s="105" t="s">
        <v>44</v>
      </c>
      <c r="AB102" s="104"/>
      <c r="AC102" s="104"/>
      <c r="AD102" s="104"/>
      <c r="AE102" s="104"/>
      <c r="AF102" s="105" t="s">
        <v>45</v>
      </c>
      <c r="AG102" s="104"/>
      <c r="AH102" s="104"/>
      <c r="AI102" s="5">
        <v>10</v>
      </c>
      <c r="AJ102" s="107" t="s">
        <v>47</v>
      </c>
      <c r="AK102" s="104"/>
      <c r="AL102" s="104"/>
      <c r="AM102" s="104"/>
      <c r="AN102" s="104"/>
      <c r="AO102" s="104"/>
      <c r="AP102" s="2">
        <v>827228075</v>
      </c>
      <c r="AQ102" s="2">
        <v>431929473</v>
      </c>
      <c r="AR102" s="2">
        <v>395298602</v>
      </c>
      <c r="AS102" s="103">
        <v>0</v>
      </c>
      <c r="AT102" s="104"/>
      <c r="AU102" s="152">
        <v>429071692</v>
      </c>
      <c r="AV102" s="104"/>
      <c r="AW102" s="2">
        <v>2857781</v>
      </c>
      <c r="AX102" s="2">
        <v>41235813</v>
      </c>
      <c r="AY102" s="2">
        <v>387835879</v>
      </c>
      <c r="AZ102" s="2">
        <v>41235813</v>
      </c>
      <c r="BA102" s="1">
        <v>0</v>
      </c>
      <c r="BB102" s="2">
        <v>41235813</v>
      </c>
      <c r="BC102" s="1">
        <v>0</v>
      </c>
      <c r="BD102" s="1">
        <v>0</v>
      </c>
      <c r="BE102" s="16">
        <f t="shared" si="5"/>
        <v>0.52214073246970005</v>
      </c>
      <c r="BF102" s="17">
        <f t="shared" si="6"/>
        <v>0.51868608545472783</v>
      </c>
      <c r="BG102" s="16">
        <f t="shared" si="7"/>
        <v>4.9848178810904115E-2</v>
      </c>
      <c r="BH102" s="16">
        <f t="shared" si="8"/>
        <v>4.9848178810904115E-2</v>
      </c>
    </row>
    <row r="103" spans="1:60" x14ac:dyDescent="0.25">
      <c r="A103" s="105" t="s">
        <v>140</v>
      </c>
      <c r="B103" s="104"/>
      <c r="C103" s="105" t="s">
        <v>142</v>
      </c>
      <c r="D103" s="104"/>
      <c r="E103" s="105" t="s">
        <v>143</v>
      </c>
      <c r="F103" s="104"/>
      <c r="G103" s="105" t="s">
        <v>144</v>
      </c>
      <c r="H103" s="104"/>
      <c r="I103" s="105" t="s">
        <v>146</v>
      </c>
      <c r="J103" s="104"/>
      <c r="K103" s="104"/>
      <c r="L103" s="105" t="s">
        <v>152</v>
      </c>
      <c r="M103" s="104"/>
      <c r="N103" s="104"/>
      <c r="O103" s="105" t="s">
        <v>73</v>
      </c>
      <c r="P103" s="104"/>
      <c r="Q103" s="105"/>
      <c r="R103" s="104"/>
      <c r="S103" s="106" t="s">
        <v>155</v>
      </c>
      <c r="T103" s="104"/>
      <c r="U103" s="104"/>
      <c r="V103" s="104"/>
      <c r="W103" s="104"/>
      <c r="X103" s="104"/>
      <c r="Y103" s="104"/>
      <c r="Z103" s="104"/>
      <c r="AA103" s="105" t="s">
        <v>44</v>
      </c>
      <c r="AB103" s="104"/>
      <c r="AC103" s="104"/>
      <c r="AD103" s="104"/>
      <c r="AE103" s="104"/>
      <c r="AF103" s="105" t="s">
        <v>45</v>
      </c>
      <c r="AG103" s="104"/>
      <c r="AH103" s="104"/>
      <c r="AI103" s="5">
        <v>10</v>
      </c>
      <c r="AJ103" s="107" t="s">
        <v>47</v>
      </c>
      <c r="AK103" s="104"/>
      <c r="AL103" s="104"/>
      <c r="AM103" s="104"/>
      <c r="AN103" s="104"/>
      <c r="AO103" s="104"/>
      <c r="AP103" s="2">
        <v>827228075</v>
      </c>
      <c r="AQ103" s="2">
        <v>431929473</v>
      </c>
      <c r="AR103" s="2">
        <v>395298602</v>
      </c>
      <c r="AS103" s="103">
        <v>0</v>
      </c>
      <c r="AT103" s="104"/>
      <c r="AU103" s="152">
        <v>429071692</v>
      </c>
      <c r="AV103" s="104"/>
      <c r="AW103" s="2">
        <v>2857781</v>
      </c>
      <c r="AX103" s="2">
        <v>41235813</v>
      </c>
      <c r="AY103" s="2">
        <v>387835879</v>
      </c>
      <c r="AZ103" s="2">
        <v>41235813</v>
      </c>
      <c r="BA103" s="1">
        <v>0</v>
      </c>
      <c r="BB103" s="2">
        <v>41235813</v>
      </c>
      <c r="BC103" s="1">
        <v>0</v>
      </c>
      <c r="BD103" s="1">
        <v>0</v>
      </c>
      <c r="BE103" s="16">
        <f t="shared" si="5"/>
        <v>0.52214073246970005</v>
      </c>
      <c r="BF103" s="17">
        <f t="shared" si="6"/>
        <v>0.51868608545472783</v>
      </c>
      <c r="BG103" s="16">
        <f t="shared" si="7"/>
        <v>4.9848178810904115E-2</v>
      </c>
      <c r="BH103" s="16">
        <f t="shared" si="8"/>
        <v>4.9848178810904115E-2</v>
      </c>
    </row>
    <row r="104" spans="1:60" x14ac:dyDescent="0.25">
      <c r="A104" s="105" t="s">
        <v>140</v>
      </c>
      <c r="B104" s="104"/>
      <c r="C104" s="105" t="s">
        <v>142</v>
      </c>
      <c r="D104" s="104"/>
      <c r="E104" s="105" t="s">
        <v>143</v>
      </c>
      <c r="F104" s="104"/>
      <c r="G104" s="105" t="s">
        <v>144</v>
      </c>
      <c r="H104" s="104"/>
      <c r="I104" s="105" t="s">
        <v>146</v>
      </c>
      <c r="J104" s="104"/>
      <c r="K104" s="104"/>
      <c r="L104" s="105" t="s">
        <v>150</v>
      </c>
      <c r="M104" s="104"/>
      <c r="N104" s="104"/>
      <c r="O104" s="105"/>
      <c r="P104" s="104"/>
      <c r="Q104" s="105"/>
      <c r="R104" s="104"/>
      <c r="S104" s="106" t="s">
        <v>151</v>
      </c>
      <c r="T104" s="104"/>
      <c r="U104" s="104"/>
      <c r="V104" s="104"/>
      <c r="W104" s="104"/>
      <c r="X104" s="104"/>
      <c r="Y104" s="104"/>
      <c r="Z104" s="104"/>
      <c r="AA104" s="105" t="s">
        <v>44</v>
      </c>
      <c r="AB104" s="104"/>
      <c r="AC104" s="104"/>
      <c r="AD104" s="104"/>
      <c r="AE104" s="104"/>
      <c r="AF104" s="105" t="s">
        <v>45</v>
      </c>
      <c r="AG104" s="104"/>
      <c r="AH104" s="104"/>
      <c r="AI104" s="5">
        <v>10</v>
      </c>
      <c r="AJ104" s="107" t="s">
        <v>47</v>
      </c>
      <c r="AK104" s="104"/>
      <c r="AL104" s="104"/>
      <c r="AM104" s="104"/>
      <c r="AN104" s="104"/>
      <c r="AO104" s="104"/>
      <c r="AP104" s="2">
        <v>303697755</v>
      </c>
      <c r="AQ104" s="2">
        <v>239630823</v>
      </c>
      <c r="AR104" s="2">
        <v>64066932</v>
      </c>
      <c r="AS104" s="103">
        <v>0</v>
      </c>
      <c r="AT104" s="104"/>
      <c r="AU104" s="152">
        <v>238415970</v>
      </c>
      <c r="AV104" s="104"/>
      <c r="AW104" s="2">
        <v>1214853</v>
      </c>
      <c r="AX104" s="2">
        <v>19424866</v>
      </c>
      <c r="AY104" s="2">
        <v>218991104</v>
      </c>
      <c r="AZ104" s="2">
        <v>19424866</v>
      </c>
      <c r="BA104" s="1">
        <v>0</v>
      </c>
      <c r="BB104" s="2">
        <v>19424866</v>
      </c>
      <c r="BC104" s="1">
        <v>0</v>
      </c>
      <c r="BD104" s="1">
        <v>0</v>
      </c>
      <c r="BE104" s="16">
        <f t="shared" si="5"/>
        <v>0.78904377478852283</v>
      </c>
      <c r="BF104" s="17">
        <f t="shared" si="6"/>
        <v>0.78504357070403763</v>
      </c>
      <c r="BG104" s="16">
        <f t="shared" si="7"/>
        <v>6.3961177454209373E-2</v>
      </c>
      <c r="BH104" s="16">
        <f t="shared" si="8"/>
        <v>6.3961177454209373E-2</v>
      </c>
    </row>
    <row r="105" spans="1:60" x14ac:dyDescent="0.25">
      <c r="A105" s="105" t="s">
        <v>140</v>
      </c>
      <c r="B105" s="104"/>
      <c r="C105" s="105" t="s">
        <v>142</v>
      </c>
      <c r="D105" s="104"/>
      <c r="E105" s="105" t="s">
        <v>143</v>
      </c>
      <c r="F105" s="104"/>
      <c r="G105" s="105" t="s">
        <v>144</v>
      </c>
      <c r="H105" s="104"/>
      <c r="I105" s="105" t="s">
        <v>146</v>
      </c>
      <c r="J105" s="104"/>
      <c r="K105" s="104"/>
      <c r="L105" s="105" t="s">
        <v>150</v>
      </c>
      <c r="M105" s="104"/>
      <c r="N105" s="104"/>
      <c r="O105" s="105" t="s">
        <v>73</v>
      </c>
      <c r="P105" s="104"/>
      <c r="Q105" s="105"/>
      <c r="R105" s="104"/>
      <c r="S105" s="106" t="s">
        <v>156</v>
      </c>
      <c r="T105" s="104"/>
      <c r="U105" s="104"/>
      <c r="V105" s="104"/>
      <c r="W105" s="104"/>
      <c r="X105" s="104"/>
      <c r="Y105" s="104"/>
      <c r="Z105" s="104"/>
      <c r="AA105" s="105" t="s">
        <v>44</v>
      </c>
      <c r="AB105" s="104"/>
      <c r="AC105" s="104"/>
      <c r="AD105" s="104"/>
      <c r="AE105" s="104"/>
      <c r="AF105" s="105" t="s">
        <v>45</v>
      </c>
      <c r="AG105" s="104"/>
      <c r="AH105" s="104"/>
      <c r="AI105" s="5">
        <v>10</v>
      </c>
      <c r="AJ105" s="107" t="s">
        <v>47</v>
      </c>
      <c r="AK105" s="104"/>
      <c r="AL105" s="104"/>
      <c r="AM105" s="104"/>
      <c r="AN105" s="104"/>
      <c r="AO105" s="104"/>
      <c r="AP105" s="2">
        <v>303697755</v>
      </c>
      <c r="AQ105" s="2">
        <v>239630823</v>
      </c>
      <c r="AR105" s="2">
        <v>64066932</v>
      </c>
      <c r="AS105" s="103">
        <v>0</v>
      </c>
      <c r="AT105" s="104"/>
      <c r="AU105" s="152">
        <v>238415970</v>
      </c>
      <c r="AV105" s="104"/>
      <c r="AW105" s="2">
        <v>1214853</v>
      </c>
      <c r="AX105" s="2">
        <v>19424866</v>
      </c>
      <c r="AY105" s="2">
        <v>218991104</v>
      </c>
      <c r="AZ105" s="2">
        <v>19424866</v>
      </c>
      <c r="BA105" s="1">
        <v>0</v>
      </c>
      <c r="BB105" s="2">
        <v>19424866</v>
      </c>
      <c r="BC105" s="1">
        <v>0</v>
      </c>
      <c r="BD105" s="1">
        <v>0</v>
      </c>
      <c r="BE105" s="18">
        <f t="shared" si="5"/>
        <v>0.78904377478852283</v>
      </c>
      <c r="BF105" s="19">
        <f t="shared" si="6"/>
        <v>0.78504357070403763</v>
      </c>
      <c r="BG105" s="18">
        <f t="shared" si="7"/>
        <v>6.3961177454209373E-2</v>
      </c>
      <c r="BH105" s="18">
        <f t="shared" si="8"/>
        <v>6.3961177454209373E-2</v>
      </c>
    </row>
    <row r="106" spans="1:60" s="22" customFormat="1" x14ac:dyDescent="0.25">
      <c r="A106" s="113" t="s">
        <v>140</v>
      </c>
      <c r="B106" s="112"/>
      <c r="C106" s="113" t="s">
        <v>142</v>
      </c>
      <c r="D106" s="112"/>
      <c r="E106" s="113" t="s">
        <v>143</v>
      </c>
      <c r="F106" s="112"/>
      <c r="G106" s="113" t="s">
        <v>144</v>
      </c>
      <c r="H106" s="112"/>
      <c r="I106" s="113" t="s">
        <v>13</v>
      </c>
      <c r="J106" s="112"/>
      <c r="K106" s="112"/>
      <c r="L106" s="113" t="s">
        <v>13</v>
      </c>
      <c r="M106" s="112"/>
      <c r="N106" s="112"/>
      <c r="O106" s="113" t="s">
        <v>13</v>
      </c>
      <c r="P106" s="112"/>
      <c r="Q106" s="113" t="s">
        <v>13</v>
      </c>
      <c r="R106" s="112"/>
      <c r="S106" s="111" t="s">
        <v>145</v>
      </c>
      <c r="T106" s="112"/>
      <c r="U106" s="112"/>
      <c r="V106" s="112"/>
      <c r="W106" s="112"/>
      <c r="X106" s="112"/>
      <c r="Y106" s="112"/>
      <c r="Z106" s="112"/>
      <c r="AA106" s="113" t="s">
        <v>48</v>
      </c>
      <c r="AB106" s="112"/>
      <c r="AC106" s="112"/>
      <c r="AD106" s="112"/>
      <c r="AE106" s="112"/>
      <c r="AF106" s="113" t="s">
        <v>45</v>
      </c>
      <c r="AG106" s="112"/>
      <c r="AH106" s="112"/>
      <c r="AI106" s="28">
        <v>20</v>
      </c>
      <c r="AJ106" s="114" t="s">
        <v>49</v>
      </c>
      <c r="AK106" s="112"/>
      <c r="AL106" s="112"/>
      <c r="AM106" s="112"/>
      <c r="AN106" s="112"/>
      <c r="AO106" s="112"/>
      <c r="AP106" s="146">
        <v>150000000</v>
      </c>
      <c r="AQ106" s="29">
        <v>41714491</v>
      </c>
      <c r="AR106" s="29">
        <v>108285509</v>
      </c>
      <c r="AS106" s="115">
        <v>0</v>
      </c>
      <c r="AT106" s="112"/>
      <c r="AU106" s="153">
        <v>40990118</v>
      </c>
      <c r="AV106" s="154"/>
      <c r="AW106" s="29">
        <v>724373</v>
      </c>
      <c r="AX106" s="29">
        <v>4331578</v>
      </c>
      <c r="AY106" s="29">
        <v>36658540</v>
      </c>
      <c r="AZ106" s="29">
        <v>4331578</v>
      </c>
      <c r="BA106" s="30">
        <v>0</v>
      </c>
      <c r="BB106" s="146">
        <v>4331578</v>
      </c>
      <c r="BC106" s="30">
        <v>0</v>
      </c>
      <c r="BD106" s="30">
        <v>0</v>
      </c>
      <c r="BE106" s="31">
        <f t="shared" si="5"/>
        <v>0.27809660666666669</v>
      </c>
      <c r="BF106" s="32">
        <f t="shared" si="6"/>
        <v>0.27326745333333335</v>
      </c>
      <c r="BG106" s="31">
        <f t="shared" si="7"/>
        <v>2.8877186666666665E-2</v>
      </c>
      <c r="BH106" s="31">
        <f t="shared" si="8"/>
        <v>2.8877186666666665E-2</v>
      </c>
    </row>
    <row r="107" spans="1:60" x14ac:dyDescent="0.25">
      <c r="A107" s="105" t="s">
        <v>140</v>
      </c>
      <c r="B107" s="104"/>
      <c r="C107" s="105" t="s">
        <v>142</v>
      </c>
      <c r="D107" s="104"/>
      <c r="E107" s="105" t="s">
        <v>143</v>
      </c>
      <c r="F107" s="104"/>
      <c r="G107" s="105" t="s">
        <v>144</v>
      </c>
      <c r="H107" s="104"/>
      <c r="I107" s="105" t="s">
        <v>146</v>
      </c>
      <c r="J107" s="104"/>
      <c r="K107" s="104"/>
      <c r="L107" s="105"/>
      <c r="M107" s="104"/>
      <c r="N107" s="104"/>
      <c r="O107" s="105"/>
      <c r="P107" s="104"/>
      <c r="Q107" s="105"/>
      <c r="R107" s="104"/>
      <c r="S107" s="106" t="s">
        <v>149</v>
      </c>
      <c r="T107" s="104"/>
      <c r="U107" s="104"/>
      <c r="V107" s="104"/>
      <c r="W107" s="104"/>
      <c r="X107" s="104"/>
      <c r="Y107" s="104"/>
      <c r="Z107" s="104"/>
      <c r="AA107" s="105" t="s">
        <v>48</v>
      </c>
      <c r="AB107" s="104"/>
      <c r="AC107" s="104"/>
      <c r="AD107" s="104"/>
      <c r="AE107" s="104"/>
      <c r="AF107" s="105" t="s">
        <v>45</v>
      </c>
      <c r="AG107" s="104"/>
      <c r="AH107" s="104"/>
      <c r="AI107" s="5">
        <v>20</v>
      </c>
      <c r="AJ107" s="107" t="s">
        <v>49</v>
      </c>
      <c r="AK107" s="104"/>
      <c r="AL107" s="104"/>
      <c r="AM107" s="104"/>
      <c r="AN107" s="104"/>
      <c r="AO107" s="104"/>
      <c r="AP107" s="2">
        <v>150000000</v>
      </c>
      <c r="AQ107" s="2">
        <v>41714491</v>
      </c>
      <c r="AR107" s="2">
        <v>108285509</v>
      </c>
      <c r="AS107" s="103">
        <v>0</v>
      </c>
      <c r="AT107" s="104"/>
      <c r="AU107" s="152">
        <v>40990118</v>
      </c>
      <c r="AV107" s="104"/>
      <c r="AW107" s="2">
        <v>724373</v>
      </c>
      <c r="AX107" s="2">
        <v>4331578</v>
      </c>
      <c r="AY107" s="2">
        <v>36658540</v>
      </c>
      <c r="AZ107" s="2">
        <v>4331578</v>
      </c>
      <c r="BA107" s="1">
        <v>0</v>
      </c>
      <c r="BB107" s="2">
        <v>4331578</v>
      </c>
      <c r="BC107" s="1">
        <v>0</v>
      </c>
      <c r="BD107" s="1">
        <v>0</v>
      </c>
      <c r="BE107" s="16">
        <f t="shared" si="5"/>
        <v>0.27809660666666669</v>
      </c>
      <c r="BF107" s="17">
        <f t="shared" si="6"/>
        <v>0.27326745333333335</v>
      </c>
      <c r="BG107" s="16">
        <f t="shared" si="7"/>
        <v>2.8877186666666665E-2</v>
      </c>
      <c r="BH107" s="16">
        <f t="shared" si="8"/>
        <v>2.8877186666666665E-2</v>
      </c>
    </row>
    <row r="108" spans="1:60" x14ac:dyDescent="0.25">
      <c r="A108" s="105" t="s">
        <v>140</v>
      </c>
      <c r="B108" s="104"/>
      <c r="C108" s="105" t="s">
        <v>142</v>
      </c>
      <c r="D108" s="104"/>
      <c r="E108" s="105" t="s">
        <v>143</v>
      </c>
      <c r="F108" s="104"/>
      <c r="G108" s="105" t="s">
        <v>144</v>
      </c>
      <c r="H108" s="104"/>
      <c r="I108" s="105" t="s">
        <v>146</v>
      </c>
      <c r="J108" s="104"/>
      <c r="K108" s="104"/>
      <c r="L108" s="105" t="s">
        <v>152</v>
      </c>
      <c r="M108" s="104"/>
      <c r="N108" s="104"/>
      <c r="O108" s="105"/>
      <c r="P108" s="104"/>
      <c r="Q108" s="105"/>
      <c r="R108" s="104"/>
      <c r="S108" s="106" t="s">
        <v>153</v>
      </c>
      <c r="T108" s="104"/>
      <c r="U108" s="104"/>
      <c r="V108" s="104"/>
      <c r="W108" s="104"/>
      <c r="X108" s="104"/>
      <c r="Y108" s="104"/>
      <c r="Z108" s="104"/>
      <c r="AA108" s="105" t="s">
        <v>48</v>
      </c>
      <c r="AB108" s="104"/>
      <c r="AC108" s="104"/>
      <c r="AD108" s="104"/>
      <c r="AE108" s="104"/>
      <c r="AF108" s="105" t="s">
        <v>45</v>
      </c>
      <c r="AG108" s="104"/>
      <c r="AH108" s="104"/>
      <c r="AI108" s="5">
        <v>20</v>
      </c>
      <c r="AJ108" s="107" t="s">
        <v>49</v>
      </c>
      <c r="AK108" s="104"/>
      <c r="AL108" s="104"/>
      <c r="AM108" s="104"/>
      <c r="AN108" s="104"/>
      <c r="AO108" s="104"/>
      <c r="AP108" s="2">
        <v>40290726</v>
      </c>
      <c r="AQ108" s="1">
        <v>0</v>
      </c>
      <c r="AR108" s="2">
        <v>40290726</v>
      </c>
      <c r="AS108" s="103">
        <v>0</v>
      </c>
      <c r="AT108" s="104"/>
      <c r="AU108" s="103">
        <v>0</v>
      </c>
      <c r="AV108" s="104"/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91">
        <v>0</v>
      </c>
      <c r="BC108" s="1">
        <v>0</v>
      </c>
      <c r="BD108" s="1">
        <v>0</v>
      </c>
      <c r="BE108" s="16">
        <f t="shared" si="5"/>
        <v>0</v>
      </c>
      <c r="BF108" s="17">
        <f t="shared" si="6"/>
        <v>0</v>
      </c>
      <c r="BG108" s="16">
        <f t="shared" si="7"/>
        <v>0</v>
      </c>
      <c r="BH108" s="16">
        <f t="shared" si="8"/>
        <v>0</v>
      </c>
    </row>
    <row r="109" spans="1:60" x14ac:dyDescent="0.25">
      <c r="A109" s="105" t="s">
        <v>140</v>
      </c>
      <c r="B109" s="104"/>
      <c r="C109" s="105" t="s">
        <v>142</v>
      </c>
      <c r="D109" s="104"/>
      <c r="E109" s="105" t="s">
        <v>143</v>
      </c>
      <c r="F109" s="104"/>
      <c r="G109" s="105" t="s">
        <v>144</v>
      </c>
      <c r="H109" s="104"/>
      <c r="I109" s="105" t="s">
        <v>146</v>
      </c>
      <c r="J109" s="104"/>
      <c r="K109" s="104"/>
      <c r="L109" s="105" t="s">
        <v>152</v>
      </c>
      <c r="M109" s="104"/>
      <c r="N109" s="104"/>
      <c r="O109" s="105" t="s">
        <v>73</v>
      </c>
      <c r="P109" s="104"/>
      <c r="Q109" s="105"/>
      <c r="R109" s="104"/>
      <c r="S109" s="106" t="s">
        <v>155</v>
      </c>
      <c r="T109" s="104"/>
      <c r="U109" s="104"/>
      <c r="V109" s="104"/>
      <c r="W109" s="104"/>
      <c r="X109" s="104"/>
      <c r="Y109" s="104"/>
      <c r="Z109" s="104"/>
      <c r="AA109" s="105" t="s">
        <v>48</v>
      </c>
      <c r="AB109" s="104"/>
      <c r="AC109" s="104"/>
      <c r="AD109" s="104"/>
      <c r="AE109" s="104"/>
      <c r="AF109" s="105" t="s">
        <v>45</v>
      </c>
      <c r="AG109" s="104"/>
      <c r="AH109" s="104"/>
      <c r="AI109" s="5">
        <v>20</v>
      </c>
      <c r="AJ109" s="107" t="s">
        <v>49</v>
      </c>
      <c r="AK109" s="104"/>
      <c r="AL109" s="104"/>
      <c r="AM109" s="104"/>
      <c r="AN109" s="104"/>
      <c r="AO109" s="104"/>
      <c r="AP109" s="2">
        <v>40290726</v>
      </c>
      <c r="AQ109" s="1">
        <v>0</v>
      </c>
      <c r="AR109" s="2">
        <v>40290726</v>
      </c>
      <c r="AS109" s="103">
        <v>0</v>
      </c>
      <c r="AT109" s="104"/>
      <c r="AU109" s="103">
        <v>0</v>
      </c>
      <c r="AV109" s="104"/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91">
        <v>0</v>
      </c>
      <c r="BC109" s="1">
        <v>0</v>
      </c>
      <c r="BD109" s="1">
        <v>0</v>
      </c>
      <c r="BE109" s="16">
        <f t="shared" si="5"/>
        <v>0</v>
      </c>
      <c r="BF109" s="17">
        <f t="shared" si="6"/>
        <v>0</v>
      </c>
      <c r="BG109" s="16">
        <f t="shared" si="7"/>
        <v>0</v>
      </c>
      <c r="BH109" s="16">
        <f t="shared" si="8"/>
        <v>0</v>
      </c>
    </row>
    <row r="110" spans="1:60" x14ac:dyDescent="0.25">
      <c r="A110" s="105" t="s">
        <v>140</v>
      </c>
      <c r="B110" s="104"/>
      <c r="C110" s="105" t="s">
        <v>142</v>
      </c>
      <c r="D110" s="104"/>
      <c r="E110" s="105" t="s">
        <v>143</v>
      </c>
      <c r="F110" s="104"/>
      <c r="G110" s="105" t="s">
        <v>144</v>
      </c>
      <c r="H110" s="104"/>
      <c r="I110" s="105" t="s">
        <v>146</v>
      </c>
      <c r="J110" s="104"/>
      <c r="K110" s="104"/>
      <c r="L110" s="105" t="s">
        <v>150</v>
      </c>
      <c r="M110" s="104"/>
      <c r="N110" s="104"/>
      <c r="O110" s="105"/>
      <c r="P110" s="104"/>
      <c r="Q110" s="105"/>
      <c r="R110" s="104"/>
      <c r="S110" s="106" t="s">
        <v>151</v>
      </c>
      <c r="T110" s="104"/>
      <c r="U110" s="104"/>
      <c r="V110" s="104"/>
      <c r="W110" s="104"/>
      <c r="X110" s="104"/>
      <c r="Y110" s="104"/>
      <c r="Z110" s="104"/>
      <c r="AA110" s="105" t="s">
        <v>48</v>
      </c>
      <c r="AB110" s="104"/>
      <c r="AC110" s="104"/>
      <c r="AD110" s="104"/>
      <c r="AE110" s="104"/>
      <c r="AF110" s="105" t="s">
        <v>45</v>
      </c>
      <c r="AG110" s="104"/>
      <c r="AH110" s="104"/>
      <c r="AI110" s="5">
        <v>20</v>
      </c>
      <c r="AJ110" s="107" t="s">
        <v>49</v>
      </c>
      <c r="AK110" s="104"/>
      <c r="AL110" s="104"/>
      <c r="AM110" s="104"/>
      <c r="AN110" s="104"/>
      <c r="AO110" s="104"/>
      <c r="AP110" s="2">
        <v>109709274</v>
      </c>
      <c r="AQ110" s="2">
        <v>41714491</v>
      </c>
      <c r="AR110" s="2">
        <v>67994783</v>
      </c>
      <c r="AS110" s="103">
        <v>0</v>
      </c>
      <c r="AT110" s="104"/>
      <c r="AU110" s="152">
        <v>40990118</v>
      </c>
      <c r="AV110" s="104"/>
      <c r="AW110" s="2">
        <v>724373</v>
      </c>
      <c r="AX110" s="2">
        <v>4331578</v>
      </c>
      <c r="AY110" s="2">
        <v>36658540</v>
      </c>
      <c r="AZ110" s="2">
        <v>4331578</v>
      </c>
      <c r="BA110" s="1">
        <v>0</v>
      </c>
      <c r="BB110" s="2">
        <v>4331578</v>
      </c>
      <c r="BC110" s="1">
        <v>0</v>
      </c>
      <c r="BD110" s="1">
        <v>0</v>
      </c>
      <c r="BE110" s="18">
        <f t="shared" si="5"/>
        <v>0.38022757310380162</v>
      </c>
      <c r="BF110" s="19">
        <f t="shared" si="6"/>
        <v>0.37362491342345405</v>
      </c>
      <c r="BG110" s="18">
        <f t="shared" si="7"/>
        <v>3.9482332186429381E-2</v>
      </c>
      <c r="BH110" s="18">
        <f t="shared" si="8"/>
        <v>3.9482332186429381E-2</v>
      </c>
    </row>
    <row r="111" spans="1:60" x14ac:dyDescent="0.25">
      <c r="A111" s="105" t="s">
        <v>140</v>
      </c>
      <c r="B111" s="104"/>
      <c r="C111" s="105" t="s">
        <v>142</v>
      </c>
      <c r="D111" s="104"/>
      <c r="E111" s="105" t="s">
        <v>143</v>
      </c>
      <c r="F111" s="104"/>
      <c r="G111" s="105" t="s">
        <v>144</v>
      </c>
      <c r="H111" s="104"/>
      <c r="I111" s="105" t="s">
        <v>146</v>
      </c>
      <c r="J111" s="104"/>
      <c r="K111" s="104"/>
      <c r="L111" s="105" t="s">
        <v>150</v>
      </c>
      <c r="M111" s="104"/>
      <c r="N111" s="104"/>
      <c r="O111" s="105" t="s">
        <v>73</v>
      </c>
      <c r="P111" s="104"/>
      <c r="Q111" s="105"/>
      <c r="R111" s="104"/>
      <c r="S111" s="106" t="s">
        <v>156</v>
      </c>
      <c r="T111" s="104"/>
      <c r="U111" s="104"/>
      <c r="V111" s="104"/>
      <c r="W111" s="104"/>
      <c r="X111" s="104"/>
      <c r="Y111" s="104"/>
      <c r="Z111" s="104"/>
      <c r="AA111" s="105" t="s">
        <v>48</v>
      </c>
      <c r="AB111" s="104"/>
      <c r="AC111" s="104"/>
      <c r="AD111" s="104"/>
      <c r="AE111" s="104"/>
      <c r="AF111" s="105" t="s">
        <v>45</v>
      </c>
      <c r="AG111" s="104"/>
      <c r="AH111" s="104"/>
      <c r="AI111" s="5">
        <v>20</v>
      </c>
      <c r="AJ111" s="107" t="s">
        <v>49</v>
      </c>
      <c r="AK111" s="104"/>
      <c r="AL111" s="104"/>
      <c r="AM111" s="104"/>
      <c r="AN111" s="104"/>
      <c r="AO111" s="104"/>
      <c r="AP111" s="2">
        <v>109709274</v>
      </c>
      <c r="AQ111" s="2">
        <v>41714491</v>
      </c>
      <c r="AR111" s="2">
        <v>67994783</v>
      </c>
      <c r="AS111" s="103">
        <v>0</v>
      </c>
      <c r="AT111" s="104"/>
      <c r="AU111" s="152">
        <v>40990118</v>
      </c>
      <c r="AV111" s="104"/>
      <c r="AW111" s="2">
        <v>724373</v>
      </c>
      <c r="AX111" s="2">
        <v>4331578</v>
      </c>
      <c r="AY111" s="2">
        <v>36658540</v>
      </c>
      <c r="AZ111" s="2">
        <v>4331578</v>
      </c>
      <c r="BA111" s="1">
        <v>0</v>
      </c>
      <c r="BB111" s="2">
        <v>4331578</v>
      </c>
      <c r="BC111" s="1">
        <v>0</v>
      </c>
      <c r="BD111" s="1">
        <v>0</v>
      </c>
      <c r="BE111" s="16">
        <f t="shared" si="5"/>
        <v>0.38022757310380162</v>
      </c>
      <c r="BF111" s="17">
        <f t="shared" si="6"/>
        <v>0.37362491342345405</v>
      </c>
      <c r="BG111" s="16">
        <f t="shared" si="7"/>
        <v>3.9482332186429381E-2</v>
      </c>
      <c r="BH111" s="16">
        <f t="shared" si="8"/>
        <v>3.9482332186429381E-2</v>
      </c>
    </row>
    <row r="112" spans="1:60" s="22" customFormat="1" x14ac:dyDescent="0.25">
      <c r="A112" s="113" t="s">
        <v>140</v>
      </c>
      <c r="B112" s="112"/>
      <c r="C112" s="113" t="s">
        <v>142</v>
      </c>
      <c r="D112" s="112"/>
      <c r="E112" s="113" t="s">
        <v>143</v>
      </c>
      <c r="F112" s="112"/>
      <c r="G112" s="113" t="s">
        <v>144</v>
      </c>
      <c r="H112" s="112"/>
      <c r="I112" s="113" t="s">
        <v>13</v>
      </c>
      <c r="J112" s="112"/>
      <c r="K112" s="112"/>
      <c r="L112" s="113" t="s">
        <v>13</v>
      </c>
      <c r="M112" s="112"/>
      <c r="N112" s="112"/>
      <c r="O112" s="113" t="s">
        <v>13</v>
      </c>
      <c r="P112" s="112"/>
      <c r="Q112" s="113" t="s">
        <v>13</v>
      </c>
      <c r="R112" s="112"/>
      <c r="S112" s="111" t="s">
        <v>145</v>
      </c>
      <c r="T112" s="112"/>
      <c r="U112" s="112"/>
      <c r="V112" s="112"/>
      <c r="W112" s="112"/>
      <c r="X112" s="112"/>
      <c r="Y112" s="112"/>
      <c r="Z112" s="112"/>
      <c r="AA112" s="113" t="s">
        <v>48</v>
      </c>
      <c r="AB112" s="112"/>
      <c r="AC112" s="112"/>
      <c r="AD112" s="112"/>
      <c r="AE112" s="112"/>
      <c r="AF112" s="113" t="s">
        <v>45</v>
      </c>
      <c r="AG112" s="112"/>
      <c r="AH112" s="112"/>
      <c r="AI112" s="28">
        <v>21</v>
      </c>
      <c r="AJ112" s="114" t="s">
        <v>141</v>
      </c>
      <c r="AK112" s="112"/>
      <c r="AL112" s="112"/>
      <c r="AM112" s="112"/>
      <c r="AN112" s="112"/>
      <c r="AO112" s="112"/>
      <c r="AP112" s="146">
        <v>717660310</v>
      </c>
      <c r="AQ112" s="29">
        <v>366836262</v>
      </c>
      <c r="AR112" s="29">
        <v>350824048</v>
      </c>
      <c r="AS112" s="115">
        <v>0</v>
      </c>
      <c r="AT112" s="112"/>
      <c r="AU112" s="153">
        <v>364539751</v>
      </c>
      <c r="AV112" s="154"/>
      <c r="AW112" s="29">
        <v>2296511</v>
      </c>
      <c r="AX112" s="29">
        <v>22391599</v>
      </c>
      <c r="AY112" s="29">
        <v>342148152</v>
      </c>
      <c r="AZ112" s="29">
        <v>22391599</v>
      </c>
      <c r="BA112" s="30">
        <v>0</v>
      </c>
      <c r="BB112" s="146">
        <v>22391599</v>
      </c>
      <c r="BC112" s="30">
        <v>0</v>
      </c>
      <c r="BD112" s="30">
        <v>0</v>
      </c>
      <c r="BE112" s="33">
        <f t="shared" si="5"/>
        <v>0.51115584474777487</v>
      </c>
      <c r="BF112" s="34">
        <f t="shared" si="6"/>
        <v>0.50795584752346135</v>
      </c>
      <c r="BG112" s="33">
        <f t="shared" si="7"/>
        <v>3.1200832326926369E-2</v>
      </c>
      <c r="BH112" s="33">
        <f t="shared" si="8"/>
        <v>3.1200832326926369E-2</v>
      </c>
    </row>
    <row r="113" spans="1:60" x14ac:dyDescent="0.25">
      <c r="A113" s="105" t="s">
        <v>140</v>
      </c>
      <c r="B113" s="104"/>
      <c r="C113" s="105" t="s">
        <v>142</v>
      </c>
      <c r="D113" s="104"/>
      <c r="E113" s="105" t="s">
        <v>143</v>
      </c>
      <c r="F113" s="104"/>
      <c r="G113" s="105" t="s">
        <v>144</v>
      </c>
      <c r="H113" s="104"/>
      <c r="I113" s="105" t="s">
        <v>146</v>
      </c>
      <c r="J113" s="104"/>
      <c r="K113" s="104"/>
      <c r="L113" s="105"/>
      <c r="M113" s="104"/>
      <c r="N113" s="104"/>
      <c r="O113" s="105"/>
      <c r="P113" s="104"/>
      <c r="Q113" s="105"/>
      <c r="R113" s="104"/>
      <c r="S113" s="106" t="s">
        <v>149</v>
      </c>
      <c r="T113" s="104"/>
      <c r="U113" s="104"/>
      <c r="V113" s="104"/>
      <c r="W113" s="104"/>
      <c r="X113" s="104"/>
      <c r="Y113" s="104"/>
      <c r="Z113" s="104"/>
      <c r="AA113" s="105" t="s">
        <v>48</v>
      </c>
      <c r="AB113" s="104"/>
      <c r="AC113" s="104"/>
      <c r="AD113" s="104"/>
      <c r="AE113" s="104"/>
      <c r="AF113" s="105" t="s">
        <v>45</v>
      </c>
      <c r="AG113" s="104"/>
      <c r="AH113" s="104"/>
      <c r="AI113" s="5">
        <v>21</v>
      </c>
      <c r="AJ113" s="107" t="s">
        <v>141</v>
      </c>
      <c r="AK113" s="104"/>
      <c r="AL113" s="104"/>
      <c r="AM113" s="104"/>
      <c r="AN113" s="104"/>
      <c r="AO113" s="104"/>
      <c r="AP113" s="2">
        <v>717660310</v>
      </c>
      <c r="AQ113" s="2">
        <v>366836262</v>
      </c>
      <c r="AR113" s="2">
        <v>350824048</v>
      </c>
      <c r="AS113" s="103">
        <v>0</v>
      </c>
      <c r="AT113" s="104"/>
      <c r="AU113" s="152">
        <v>364539751</v>
      </c>
      <c r="AV113" s="104"/>
      <c r="AW113" s="2">
        <v>2296511</v>
      </c>
      <c r="AX113" s="2">
        <v>22391599</v>
      </c>
      <c r="AY113" s="2">
        <v>342148152</v>
      </c>
      <c r="AZ113" s="2">
        <v>22391599</v>
      </c>
      <c r="BA113" s="1">
        <v>0</v>
      </c>
      <c r="BB113" s="2">
        <v>22391599</v>
      </c>
      <c r="BC113" s="1">
        <v>0</v>
      </c>
      <c r="BD113" s="1">
        <v>0</v>
      </c>
      <c r="BE113" s="16">
        <f t="shared" si="5"/>
        <v>0.51115584474777487</v>
      </c>
      <c r="BF113" s="17">
        <f t="shared" si="6"/>
        <v>0.50795584752346135</v>
      </c>
      <c r="BG113" s="16">
        <f t="shared" si="7"/>
        <v>3.1200832326926369E-2</v>
      </c>
      <c r="BH113" s="16">
        <f t="shared" si="8"/>
        <v>3.1200832326926369E-2</v>
      </c>
    </row>
    <row r="114" spans="1:60" x14ac:dyDescent="0.25">
      <c r="A114" s="105" t="s">
        <v>140</v>
      </c>
      <c r="B114" s="104"/>
      <c r="C114" s="105" t="s">
        <v>142</v>
      </c>
      <c r="D114" s="104"/>
      <c r="E114" s="105" t="s">
        <v>143</v>
      </c>
      <c r="F114" s="104"/>
      <c r="G114" s="105" t="s">
        <v>144</v>
      </c>
      <c r="H114" s="104"/>
      <c r="I114" s="105" t="s">
        <v>146</v>
      </c>
      <c r="J114" s="104"/>
      <c r="K114" s="104"/>
      <c r="L114" s="105" t="s">
        <v>147</v>
      </c>
      <c r="M114" s="104"/>
      <c r="N114" s="104"/>
      <c r="O114" s="105"/>
      <c r="P114" s="104"/>
      <c r="Q114" s="105"/>
      <c r="R114" s="104"/>
      <c r="S114" s="106" t="s">
        <v>148</v>
      </c>
      <c r="T114" s="104"/>
      <c r="U114" s="104"/>
      <c r="V114" s="104"/>
      <c r="W114" s="104"/>
      <c r="X114" s="104"/>
      <c r="Y114" s="104"/>
      <c r="Z114" s="104"/>
      <c r="AA114" s="105" t="s">
        <v>48</v>
      </c>
      <c r="AB114" s="104"/>
      <c r="AC114" s="104"/>
      <c r="AD114" s="104"/>
      <c r="AE114" s="104"/>
      <c r="AF114" s="105" t="s">
        <v>45</v>
      </c>
      <c r="AG114" s="104"/>
      <c r="AH114" s="104"/>
      <c r="AI114" s="5">
        <v>21</v>
      </c>
      <c r="AJ114" s="107" t="s">
        <v>141</v>
      </c>
      <c r="AK114" s="104"/>
      <c r="AL114" s="104"/>
      <c r="AM114" s="104"/>
      <c r="AN114" s="104"/>
      <c r="AO114" s="104"/>
      <c r="AP114" s="2">
        <v>28252288</v>
      </c>
      <c r="AQ114" s="2">
        <v>3127046</v>
      </c>
      <c r="AR114" s="2">
        <v>25125242</v>
      </c>
      <c r="AS114" s="103">
        <v>0</v>
      </c>
      <c r="AT114" s="104"/>
      <c r="AU114" s="152">
        <v>1297820</v>
      </c>
      <c r="AV114" s="104"/>
      <c r="AW114" s="2">
        <v>1829226</v>
      </c>
      <c r="AX114" s="1">
        <v>0</v>
      </c>
      <c r="AY114" s="2">
        <v>1297820</v>
      </c>
      <c r="AZ114" s="1">
        <v>0</v>
      </c>
      <c r="BA114" s="1">
        <v>0</v>
      </c>
      <c r="BB114" s="91">
        <v>0</v>
      </c>
      <c r="BC114" s="1">
        <v>0</v>
      </c>
      <c r="BD114" s="1">
        <v>0</v>
      </c>
      <c r="BE114" s="16">
        <f t="shared" si="5"/>
        <v>0.11068292946751782</v>
      </c>
      <c r="BF114" s="17">
        <f t="shared" si="6"/>
        <v>4.5936810498321413E-2</v>
      </c>
      <c r="BG114" s="16">
        <f t="shared" si="7"/>
        <v>0</v>
      </c>
      <c r="BH114" s="16">
        <f t="shared" si="8"/>
        <v>0</v>
      </c>
    </row>
    <row r="115" spans="1:60" x14ac:dyDescent="0.25">
      <c r="A115" s="105" t="s">
        <v>140</v>
      </c>
      <c r="B115" s="104"/>
      <c r="C115" s="105" t="s">
        <v>142</v>
      </c>
      <c r="D115" s="104"/>
      <c r="E115" s="105" t="s">
        <v>143</v>
      </c>
      <c r="F115" s="104"/>
      <c r="G115" s="105" t="s">
        <v>144</v>
      </c>
      <c r="H115" s="104"/>
      <c r="I115" s="105" t="s">
        <v>146</v>
      </c>
      <c r="J115" s="104"/>
      <c r="K115" s="104"/>
      <c r="L115" s="105" t="s">
        <v>147</v>
      </c>
      <c r="M115" s="104"/>
      <c r="N115" s="104"/>
      <c r="O115" s="105" t="s">
        <v>73</v>
      </c>
      <c r="P115" s="104"/>
      <c r="Q115" s="105"/>
      <c r="R115" s="104"/>
      <c r="S115" s="106" t="s">
        <v>154</v>
      </c>
      <c r="T115" s="104"/>
      <c r="U115" s="104"/>
      <c r="V115" s="104"/>
      <c r="W115" s="104"/>
      <c r="X115" s="104"/>
      <c r="Y115" s="104"/>
      <c r="Z115" s="104"/>
      <c r="AA115" s="105" t="s">
        <v>48</v>
      </c>
      <c r="AB115" s="104"/>
      <c r="AC115" s="104"/>
      <c r="AD115" s="104"/>
      <c r="AE115" s="104"/>
      <c r="AF115" s="105" t="s">
        <v>45</v>
      </c>
      <c r="AG115" s="104"/>
      <c r="AH115" s="104"/>
      <c r="AI115" s="5">
        <v>21</v>
      </c>
      <c r="AJ115" s="107" t="s">
        <v>141</v>
      </c>
      <c r="AK115" s="104"/>
      <c r="AL115" s="104"/>
      <c r="AM115" s="104"/>
      <c r="AN115" s="104"/>
      <c r="AO115" s="104"/>
      <c r="AP115" s="2">
        <v>28252288</v>
      </c>
      <c r="AQ115" s="2">
        <v>3127046</v>
      </c>
      <c r="AR115" s="2">
        <v>25125242</v>
      </c>
      <c r="AS115" s="103">
        <v>0</v>
      </c>
      <c r="AT115" s="104"/>
      <c r="AU115" s="152">
        <v>1297820</v>
      </c>
      <c r="AV115" s="104"/>
      <c r="AW115" s="2">
        <v>1829226</v>
      </c>
      <c r="AX115" s="1">
        <v>0</v>
      </c>
      <c r="AY115" s="2">
        <v>1297820</v>
      </c>
      <c r="AZ115" s="1">
        <v>0</v>
      </c>
      <c r="BA115" s="1">
        <v>0</v>
      </c>
      <c r="BB115" s="91">
        <v>0</v>
      </c>
      <c r="BC115" s="1">
        <v>0</v>
      </c>
      <c r="BD115" s="1">
        <v>0</v>
      </c>
      <c r="BE115" s="16">
        <f t="shared" si="5"/>
        <v>0.11068292946751782</v>
      </c>
      <c r="BF115" s="17">
        <f t="shared" si="6"/>
        <v>4.5936810498321413E-2</v>
      </c>
      <c r="BG115" s="16">
        <f t="shared" si="7"/>
        <v>0</v>
      </c>
      <c r="BH115" s="16">
        <f t="shared" si="8"/>
        <v>0</v>
      </c>
    </row>
    <row r="116" spans="1:60" x14ac:dyDescent="0.25">
      <c r="A116" s="105" t="s">
        <v>140</v>
      </c>
      <c r="B116" s="104"/>
      <c r="C116" s="105" t="s">
        <v>142</v>
      </c>
      <c r="D116" s="104"/>
      <c r="E116" s="105" t="s">
        <v>143</v>
      </c>
      <c r="F116" s="104"/>
      <c r="G116" s="105" t="s">
        <v>144</v>
      </c>
      <c r="H116" s="104"/>
      <c r="I116" s="105" t="s">
        <v>146</v>
      </c>
      <c r="J116" s="104"/>
      <c r="K116" s="104"/>
      <c r="L116" s="105" t="s">
        <v>152</v>
      </c>
      <c r="M116" s="104"/>
      <c r="N116" s="104"/>
      <c r="O116" s="105"/>
      <c r="P116" s="104"/>
      <c r="Q116" s="105"/>
      <c r="R116" s="104"/>
      <c r="S116" s="106" t="s">
        <v>153</v>
      </c>
      <c r="T116" s="104"/>
      <c r="U116" s="104"/>
      <c r="V116" s="104"/>
      <c r="W116" s="104"/>
      <c r="X116" s="104"/>
      <c r="Y116" s="104"/>
      <c r="Z116" s="104"/>
      <c r="AA116" s="105" t="s">
        <v>48</v>
      </c>
      <c r="AB116" s="104"/>
      <c r="AC116" s="104"/>
      <c r="AD116" s="104"/>
      <c r="AE116" s="104"/>
      <c r="AF116" s="105" t="s">
        <v>45</v>
      </c>
      <c r="AG116" s="104"/>
      <c r="AH116" s="104"/>
      <c r="AI116" s="5">
        <v>21</v>
      </c>
      <c r="AJ116" s="107" t="s">
        <v>141</v>
      </c>
      <c r="AK116" s="104"/>
      <c r="AL116" s="104"/>
      <c r="AM116" s="104"/>
      <c r="AN116" s="104"/>
      <c r="AO116" s="104"/>
      <c r="AP116" s="2">
        <v>487786052</v>
      </c>
      <c r="AQ116" s="2">
        <v>182423644</v>
      </c>
      <c r="AR116" s="2">
        <v>305362408</v>
      </c>
      <c r="AS116" s="103">
        <v>0</v>
      </c>
      <c r="AT116" s="104"/>
      <c r="AU116" s="152">
        <v>182423644</v>
      </c>
      <c r="AV116" s="104"/>
      <c r="AW116" s="1">
        <v>0</v>
      </c>
      <c r="AX116" s="2">
        <v>11351752</v>
      </c>
      <c r="AY116" s="2">
        <v>171071892</v>
      </c>
      <c r="AZ116" s="2">
        <v>11351752</v>
      </c>
      <c r="BA116" s="1">
        <v>0</v>
      </c>
      <c r="BB116" s="2">
        <v>11351752</v>
      </c>
      <c r="BC116" s="1">
        <v>0</v>
      </c>
      <c r="BD116" s="1">
        <v>0</v>
      </c>
      <c r="BE116" s="16">
        <f t="shared" si="5"/>
        <v>0.37398290347178686</v>
      </c>
      <c r="BF116" s="17">
        <f t="shared" si="6"/>
        <v>0.37398290347178686</v>
      </c>
      <c r="BG116" s="16">
        <f t="shared" si="7"/>
        <v>2.3271989745209033E-2</v>
      </c>
      <c r="BH116" s="16">
        <f t="shared" si="8"/>
        <v>2.3271989745209033E-2</v>
      </c>
    </row>
    <row r="117" spans="1:60" x14ac:dyDescent="0.25">
      <c r="A117" s="105" t="s">
        <v>140</v>
      </c>
      <c r="B117" s="104"/>
      <c r="C117" s="105" t="s">
        <v>142</v>
      </c>
      <c r="D117" s="104"/>
      <c r="E117" s="105" t="s">
        <v>143</v>
      </c>
      <c r="F117" s="104"/>
      <c r="G117" s="105" t="s">
        <v>144</v>
      </c>
      <c r="H117" s="104"/>
      <c r="I117" s="105" t="s">
        <v>146</v>
      </c>
      <c r="J117" s="104"/>
      <c r="K117" s="104"/>
      <c r="L117" s="105" t="s">
        <v>152</v>
      </c>
      <c r="M117" s="104"/>
      <c r="N117" s="104"/>
      <c r="O117" s="105" t="s">
        <v>73</v>
      </c>
      <c r="P117" s="104"/>
      <c r="Q117" s="105"/>
      <c r="R117" s="104"/>
      <c r="S117" s="106" t="s">
        <v>155</v>
      </c>
      <c r="T117" s="104"/>
      <c r="U117" s="104"/>
      <c r="V117" s="104"/>
      <c r="W117" s="104"/>
      <c r="X117" s="104"/>
      <c r="Y117" s="104"/>
      <c r="Z117" s="104"/>
      <c r="AA117" s="105" t="s">
        <v>48</v>
      </c>
      <c r="AB117" s="104"/>
      <c r="AC117" s="104"/>
      <c r="AD117" s="104"/>
      <c r="AE117" s="104"/>
      <c r="AF117" s="105" t="s">
        <v>45</v>
      </c>
      <c r="AG117" s="104"/>
      <c r="AH117" s="104"/>
      <c r="AI117" s="5">
        <v>21</v>
      </c>
      <c r="AJ117" s="107" t="s">
        <v>141</v>
      </c>
      <c r="AK117" s="104"/>
      <c r="AL117" s="104"/>
      <c r="AM117" s="104"/>
      <c r="AN117" s="104"/>
      <c r="AO117" s="104"/>
      <c r="AP117" s="2">
        <v>487786052</v>
      </c>
      <c r="AQ117" s="2">
        <v>182423644</v>
      </c>
      <c r="AR117" s="2">
        <v>305362408</v>
      </c>
      <c r="AS117" s="103">
        <v>0</v>
      </c>
      <c r="AT117" s="104"/>
      <c r="AU117" s="152">
        <v>182423644</v>
      </c>
      <c r="AV117" s="104"/>
      <c r="AW117" s="1">
        <v>0</v>
      </c>
      <c r="AX117" s="2">
        <v>11351752</v>
      </c>
      <c r="AY117" s="2">
        <v>171071892</v>
      </c>
      <c r="AZ117" s="2">
        <v>11351752</v>
      </c>
      <c r="BA117" s="1">
        <v>0</v>
      </c>
      <c r="BB117" s="2">
        <v>11351752</v>
      </c>
      <c r="BC117" s="1">
        <v>0</v>
      </c>
      <c r="BD117" s="1">
        <v>0</v>
      </c>
      <c r="BE117" s="18">
        <f t="shared" si="5"/>
        <v>0.37398290347178686</v>
      </c>
      <c r="BF117" s="19">
        <f t="shared" si="6"/>
        <v>0.37398290347178686</v>
      </c>
      <c r="BG117" s="18">
        <f t="shared" si="7"/>
        <v>2.3271989745209033E-2</v>
      </c>
      <c r="BH117" s="18">
        <f t="shared" si="8"/>
        <v>2.3271989745209033E-2</v>
      </c>
    </row>
    <row r="118" spans="1:60" x14ac:dyDescent="0.25">
      <c r="A118" s="105" t="s">
        <v>140</v>
      </c>
      <c r="B118" s="104"/>
      <c r="C118" s="105" t="s">
        <v>142</v>
      </c>
      <c r="D118" s="104"/>
      <c r="E118" s="105" t="s">
        <v>143</v>
      </c>
      <c r="F118" s="104"/>
      <c r="G118" s="105" t="s">
        <v>144</v>
      </c>
      <c r="H118" s="104"/>
      <c r="I118" s="105" t="s">
        <v>146</v>
      </c>
      <c r="J118" s="104"/>
      <c r="K118" s="104"/>
      <c r="L118" s="105" t="s">
        <v>150</v>
      </c>
      <c r="M118" s="104"/>
      <c r="N118" s="104"/>
      <c r="O118" s="105"/>
      <c r="P118" s="104"/>
      <c r="Q118" s="105"/>
      <c r="R118" s="104"/>
      <c r="S118" s="106" t="s">
        <v>151</v>
      </c>
      <c r="T118" s="104"/>
      <c r="U118" s="104"/>
      <c r="V118" s="104"/>
      <c r="W118" s="104"/>
      <c r="X118" s="104"/>
      <c r="Y118" s="104"/>
      <c r="Z118" s="104"/>
      <c r="AA118" s="105" t="s">
        <v>48</v>
      </c>
      <c r="AB118" s="104"/>
      <c r="AC118" s="104"/>
      <c r="AD118" s="104"/>
      <c r="AE118" s="104"/>
      <c r="AF118" s="105" t="s">
        <v>45</v>
      </c>
      <c r="AG118" s="104"/>
      <c r="AH118" s="104"/>
      <c r="AI118" s="5">
        <v>21</v>
      </c>
      <c r="AJ118" s="107" t="s">
        <v>141</v>
      </c>
      <c r="AK118" s="104"/>
      <c r="AL118" s="104"/>
      <c r="AM118" s="104"/>
      <c r="AN118" s="104"/>
      <c r="AO118" s="104"/>
      <c r="AP118" s="2">
        <v>201621970</v>
      </c>
      <c r="AQ118" s="2">
        <v>181285572</v>
      </c>
      <c r="AR118" s="2">
        <v>20336398</v>
      </c>
      <c r="AS118" s="103">
        <v>0</v>
      </c>
      <c r="AT118" s="104"/>
      <c r="AU118" s="152">
        <v>180818287</v>
      </c>
      <c r="AV118" s="104"/>
      <c r="AW118" s="2">
        <v>467285</v>
      </c>
      <c r="AX118" s="2">
        <v>11039847</v>
      </c>
      <c r="AY118" s="2">
        <v>169778440</v>
      </c>
      <c r="AZ118" s="2">
        <v>11039847</v>
      </c>
      <c r="BA118" s="1">
        <v>0</v>
      </c>
      <c r="BB118" s="2">
        <v>11039847</v>
      </c>
      <c r="BC118" s="1">
        <v>0</v>
      </c>
      <c r="BD118" s="1">
        <v>0</v>
      </c>
      <c r="BE118" s="16">
        <f t="shared" si="5"/>
        <v>0.89913600189503162</v>
      </c>
      <c r="BF118" s="17">
        <f t="shared" si="6"/>
        <v>0.89681837252160568</v>
      </c>
      <c r="BG118" s="16">
        <f t="shared" si="7"/>
        <v>5.4755178713907018E-2</v>
      </c>
      <c r="BH118" s="16">
        <f t="shared" si="8"/>
        <v>5.4755178713907018E-2</v>
      </c>
    </row>
    <row r="119" spans="1:60" x14ac:dyDescent="0.25">
      <c r="A119" s="105" t="s">
        <v>140</v>
      </c>
      <c r="B119" s="104"/>
      <c r="C119" s="105" t="s">
        <v>142</v>
      </c>
      <c r="D119" s="104"/>
      <c r="E119" s="105" t="s">
        <v>143</v>
      </c>
      <c r="F119" s="104"/>
      <c r="G119" s="105" t="s">
        <v>144</v>
      </c>
      <c r="H119" s="104"/>
      <c r="I119" s="105" t="s">
        <v>146</v>
      </c>
      <c r="J119" s="104"/>
      <c r="K119" s="104"/>
      <c r="L119" s="105" t="s">
        <v>150</v>
      </c>
      <c r="M119" s="104"/>
      <c r="N119" s="104"/>
      <c r="O119" s="105" t="s">
        <v>73</v>
      </c>
      <c r="P119" s="104"/>
      <c r="Q119" s="105"/>
      <c r="R119" s="104"/>
      <c r="S119" s="106" t="s">
        <v>156</v>
      </c>
      <c r="T119" s="104"/>
      <c r="U119" s="104"/>
      <c r="V119" s="104"/>
      <c r="W119" s="104"/>
      <c r="X119" s="104"/>
      <c r="Y119" s="104"/>
      <c r="Z119" s="104"/>
      <c r="AA119" s="105" t="s">
        <v>48</v>
      </c>
      <c r="AB119" s="104"/>
      <c r="AC119" s="104"/>
      <c r="AD119" s="104"/>
      <c r="AE119" s="104"/>
      <c r="AF119" s="105" t="s">
        <v>45</v>
      </c>
      <c r="AG119" s="104"/>
      <c r="AH119" s="104"/>
      <c r="AI119" s="5">
        <v>21</v>
      </c>
      <c r="AJ119" s="107" t="s">
        <v>141</v>
      </c>
      <c r="AK119" s="104"/>
      <c r="AL119" s="104"/>
      <c r="AM119" s="104"/>
      <c r="AN119" s="104"/>
      <c r="AO119" s="104"/>
      <c r="AP119" s="2">
        <v>201621970</v>
      </c>
      <c r="AQ119" s="2">
        <v>181285572</v>
      </c>
      <c r="AR119" s="2">
        <v>20336398</v>
      </c>
      <c r="AS119" s="103">
        <v>0</v>
      </c>
      <c r="AT119" s="104"/>
      <c r="AU119" s="152">
        <v>180818287</v>
      </c>
      <c r="AV119" s="104"/>
      <c r="AW119" s="2">
        <v>467285</v>
      </c>
      <c r="AX119" s="2">
        <v>11039847</v>
      </c>
      <c r="AY119" s="2">
        <v>169778440</v>
      </c>
      <c r="AZ119" s="2">
        <v>11039847</v>
      </c>
      <c r="BA119" s="1">
        <v>0</v>
      </c>
      <c r="BB119" s="2">
        <v>11039847</v>
      </c>
      <c r="BC119" s="1">
        <v>0</v>
      </c>
      <c r="BD119" s="1">
        <v>0</v>
      </c>
      <c r="BE119" s="16">
        <f t="shared" si="5"/>
        <v>0.89913600189503162</v>
      </c>
      <c r="BF119" s="17">
        <f t="shared" si="6"/>
        <v>0.89681837252160568</v>
      </c>
      <c r="BG119" s="16">
        <f t="shared" si="7"/>
        <v>5.4755178713907018E-2</v>
      </c>
      <c r="BH119" s="16">
        <f t="shared" si="8"/>
        <v>5.4755178713907018E-2</v>
      </c>
    </row>
    <row r="120" spans="1:60" s="22" customFormat="1" x14ac:dyDescent="0.25">
      <c r="A120" s="113" t="s">
        <v>140</v>
      </c>
      <c r="B120" s="112"/>
      <c r="C120" s="113" t="s">
        <v>157</v>
      </c>
      <c r="D120" s="112"/>
      <c r="E120" s="113" t="s">
        <v>143</v>
      </c>
      <c r="F120" s="112"/>
      <c r="G120" s="113" t="s">
        <v>144</v>
      </c>
      <c r="H120" s="112"/>
      <c r="I120" s="113" t="s">
        <v>13</v>
      </c>
      <c r="J120" s="112"/>
      <c r="K120" s="112"/>
      <c r="L120" s="113" t="s">
        <v>13</v>
      </c>
      <c r="M120" s="112"/>
      <c r="N120" s="112"/>
      <c r="O120" s="113" t="s">
        <v>13</v>
      </c>
      <c r="P120" s="112"/>
      <c r="Q120" s="113" t="s">
        <v>13</v>
      </c>
      <c r="R120" s="112"/>
      <c r="S120" s="111" t="s">
        <v>158</v>
      </c>
      <c r="T120" s="112"/>
      <c r="U120" s="112"/>
      <c r="V120" s="112"/>
      <c r="W120" s="112"/>
      <c r="X120" s="112"/>
      <c r="Y120" s="112"/>
      <c r="Z120" s="112"/>
      <c r="AA120" s="113" t="s">
        <v>44</v>
      </c>
      <c r="AB120" s="112"/>
      <c r="AC120" s="112"/>
      <c r="AD120" s="112"/>
      <c r="AE120" s="112"/>
      <c r="AF120" s="113" t="s">
        <v>45</v>
      </c>
      <c r="AG120" s="112"/>
      <c r="AH120" s="112"/>
      <c r="AI120" s="28">
        <v>10</v>
      </c>
      <c r="AJ120" s="114" t="s">
        <v>47</v>
      </c>
      <c r="AK120" s="112"/>
      <c r="AL120" s="112"/>
      <c r="AM120" s="112"/>
      <c r="AN120" s="112"/>
      <c r="AO120" s="112"/>
      <c r="AP120" s="146">
        <v>522471301</v>
      </c>
      <c r="AQ120" s="29">
        <v>229756325</v>
      </c>
      <c r="AR120" s="29">
        <v>292714976</v>
      </c>
      <c r="AS120" s="115">
        <v>0</v>
      </c>
      <c r="AT120" s="112"/>
      <c r="AU120" s="153">
        <v>214756325</v>
      </c>
      <c r="AV120" s="154"/>
      <c r="AW120" s="29">
        <v>15000000</v>
      </c>
      <c r="AX120" s="29">
        <v>9437712</v>
      </c>
      <c r="AY120" s="29">
        <v>205318613</v>
      </c>
      <c r="AZ120" s="29">
        <v>9437712</v>
      </c>
      <c r="BA120" s="30">
        <v>0</v>
      </c>
      <c r="BB120" s="146">
        <v>9437712</v>
      </c>
      <c r="BC120" s="30">
        <v>0</v>
      </c>
      <c r="BD120" s="30">
        <v>0</v>
      </c>
      <c r="BE120" s="33">
        <f t="shared" si="5"/>
        <v>0.43974917772564892</v>
      </c>
      <c r="BF120" s="34">
        <f t="shared" si="6"/>
        <v>0.41103946683571047</v>
      </c>
      <c r="BG120" s="33">
        <f t="shared" si="7"/>
        <v>1.8063598865500175E-2</v>
      </c>
      <c r="BH120" s="33">
        <f t="shared" si="8"/>
        <v>1.8063598865500175E-2</v>
      </c>
    </row>
    <row r="121" spans="1:60" x14ac:dyDescent="0.25">
      <c r="A121" s="105" t="s">
        <v>140</v>
      </c>
      <c r="B121" s="104"/>
      <c r="C121" s="105" t="s">
        <v>157</v>
      </c>
      <c r="D121" s="104"/>
      <c r="E121" s="105" t="s">
        <v>143</v>
      </c>
      <c r="F121" s="104"/>
      <c r="G121" s="105" t="s">
        <v>144</v>
      </c>
      <c r="H121" s="104"/>
      <c r="I121" s="105" t="s">
        <v>146</v>
      </c>
      <c r="J121" s="104"/>
      <c r="K121" s="104"/>
      <c r="L121" s="105"/>
      <c r="M121" s="104"/>
      <c r="N121" s="104"/>
      <c r="O121" s="105"/>
      <c r="P121" s="104"/>
      <c r="Q121" s="105"/>
      <c r="R121" s="104"/>
      <c r="S121" s="106" t="s">
        <v>149</v>
      </c>
      <c r="T121" s="104"/>
      <c r="U121" s="104"/>
      <c r="V121" s="104"/>
      <c r="W121" s="104"/>
      <c r="X121" s="104"/>
      <c r="Y121" s="104"/>
      <c r="Z121" s="104"/>
      <c r="AA121" s="105" t="s">
        <v>44</v>
      </c>
      <c r="AB121" s="104"/>
      <c r="AC121" s="104"/>
      <c r="AD121" s="104"/>
      <c r="AE121" s="104"/>
      <c r="AF121" s="105" t="s">
        <v>45</v>
      </c>
      <c r="AG121" s="104"/>
      <c r="AH121" s="104"/>
      <c r="AI121" s="5">
        <v>10</v>
      </c>
      <c r="AJ121" s="107" t="s">
        <v>47</v>
      </c>
      <c r="AK121" s="104"/>
      <c r="AL121" s="104"/>
      <c r="AM121" s="104"/>
      <c r="AN121" s="104"/>
      <c r="AO121" s="104"/>
      <c r="AP121" s="2">
        <v>522471301</v>
      </c>
      <c r="AQ121" s="2">
        <v>229756325</v>
      </c>
      <c r="AR121" s="2">
        <v>292714976</v>
      </c>
      <c r="AS121" s="103">
        <v>0</v>
      </c>
      <c r="AT121" s="104"/>
      <c r="AU121" s="152">
        <v>214756325</v>
      </c>
      <c r="AV121" s="104"/>
      <c r="AW121" s="2">
        <v>15000000</v>
      </c>
      <c r="AX121" s="2">
        <v>9437712</v>
      </c>
      <c r="AY121" s="2">
        <v>205318613</v>
      </c>
      <c r="AZ121" s="2">
        <v>9437712</v>
      </c>
      <c r="BA121" s="1">
        <v>0</v>
      </c>
      <c r="BB121" s="2">
        <v>9437712</v>
      </c>
      <c r="BC121" s="1">
        <v>0</v>
      </c>
      <c r="BD121" s="1">
        <v>0</v>
      </c>
      <c r="BE121" s="16">
        <f t="shared" si="5"/>
        <v>0.43974917772564892</v>
      </c>
      <c r="BF121" s="17">
        <f t="shared" si="6"/>
        <v>0.41103946683571047</v>
      </c>
      <c r="BG121" s="16">
        <f t="shared" si="7"/>
        <v>1.8063598865500175E-2</v>
      </c>
      <c r="BH121" s="16">
        <f t="shared" si="8"/>
        <v>1.8063598865500175E-2</v>
      </c>
    </row>
    <row r="122" spans="1:60" x14ac:dyDescent="0.25">
      <c r="A122" s="105" t="s">
        <v>140</v>
      </c>
      <c r="B122" s="104"/>
      <c r="C122" s="105" t="s">
        <v>157</v>
      </c>
      <c r="D122" s="104"/>
      <c r="E122" s="105" t="s">
        <v>143</v>
      </c>
      <c r="F122" s="104"/>
      <c r="G122" s="105" t="s">
        <v>144</v>
      </c>
      <c r="H122" s="104"/>
      <c r="I122" s="105" t="s">
        <v>146</v>
      </c>
      <c r="J122" s="104"/>
      <c r="K122" s="104"/>
      <c r="L122" s="105" t="s">
        <v>161</v>
      </c>
      <c r="M122" s="104"/>
      <c r="N122" s="104"/>
      <c r="O122" s="105"/>
      <c r="P122" s="104"/>
      <c r="Q122" s="105"/>
      <c r="R122" s="104"/>
      <c r="S122" s="106" t="s">
        <v>162</v>
      </c>
      <c r="T122" s="104"/>
      <c r="U122" s="104"/>
      <c r="V122" s="104"/>
      <c r="W122" s="104"/>
      <c r="X122" s="104"/>
      <c r="Y122" s="104"/>
      <c r="Z122" s="104"/>
      <c r="AA122" s="105" t="s">
        <v>44</v>
      </c>
      <c r="AB122" s="104"/>
      <c r="AC122" s="104"/>
      <c r="AD122" s="104"/>
      <c r="AE122" s="104"/>
      <c r="AF122" s="105" t="s">
        <v>45</v>
      </c>
      <c r="AG122" s="104"/>
      <c r="AH122" s="104"/>
      <c r="AI122" s="5">
        <v>10</v>
      </c>
      <c r="AJ122" s="107" t="s">
        <v>47</v>
      </c>
      <c r="AK122" s="104"/>
      <c r="AL122" s="104"/>
      <c r="AM122" s="104"/>
      <c r="AN122" s="104"/>
      <c r="AO122" s="104"/>
      <c r="AP122" s="2">
        <v>12000000</v>
      </c>
      <c r="AQ122" s="1">
        <v>0</v>
      </c>
      <c r="AR122" s="2">
        <v>12000000</v>
      </c>
      <c r="AS122" s="103">
        <v>0</v>
      </c>
      <c r="AT122" s="104"/>
      <c r="AU122" s="103">
        <v>0</v>
      </c>
      <c r="AV122" s="104"/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91">
        <v>0</v>
      </c>
      <c r="BC122" s="1">
        <v>0</v>
      </c>
      <c r="BD122" s="1">
        <v>0</v>
      </c>
      <c r="BE122" s="18">
        <f t="shared" si="5"/>
        <v>0</v>
      </c>
      <c r="BF122" s="19">
        <f t="shared" si="6"/>
        <v>0</v>
      </c>
      <c r="BG122" s="18">
        <f t="shared" si="7"/>
        <v>0</v>
      </c>
      <c r="BH122" s="18">
        <f t="shared" si="8"/>
        <v>0</v>
      </c>
    </row>
    <row r="123" spans="1:60" x14ac:dyDescent="0.25">
      <c r="A123" s="105" t="s">
        <v>140</v>
      </c>
      <c r="B123" s="104"/>
      <c r="C123" s="105" t="s">
        <v>157</v>
      </c>
      <c r="D123" s="104"/>
      <c r="E123" s="105" t="s">
        <v>143</v>
      </c>
      <c r="F123" s="104"/>
      <c r="G123" s="105" t="s">
        <v>144</v>
      </c>
      <c r="H123" s="104"/>
      <c r="I123" s="105" t="s">
        <v>146</v>
      </c>
      <c r="J123" s="104"/>
      <c r="K123" s="104"/>
      <c r="L123" s="105" t="s">
        <v>161</v>
      </c>
      <c r="M123" s="104"/>
      <c r="N123" s="104"/>
      <c r="O123" s="105" t="s">
        <v>73</v>
      </c>
      <c r="P123" s="104"/>
      <c r="Q123" s="105"/>
      <c r="R123" s="104"/>
      <c r="S123" s="106" t="s">
        <v>163</v>
      </c>
      <c r="T123" s="104"/>
      <c r="U123" s="104"/>
      <c r="V123" s="104"/>
      <c r="W123" s="104"/>
      <c r="X123" s="104"/>
      <c r="Y123" s="104"/>
      <c r="Z123" s="104"/>
      <c r="AA123" s="105" t="s">
        <v>44</v>
      </c>
      <c r="AB123" s="104"/>
      <c r="AC123" s="104"/>
      <c r="AD123" s="104"/>
      <c r="AE123" s="104"/>
      <c r="AF123" s="105" t="s">
        <v>45</v>
      </c>
      <c r="AG123" s="104"/>
      <c r="AH123" s="104"/>
      <c r="AI123" s="5">
        <v>10</v>
      </c>
      <c r="AJ123" s="107" t="s">
        <v>47</v>
      </c>
      <c r="AK123" s="104"/>
      <c r="AL123" s="104"/>
      <c r="AM123" s="104"/>
      <c r="AN123" s="104"/>
      <c r="AO123" s="104"/>
      <c r="AP123" s="2">
        <v>12000000</v>
      </c>
      <c r="AQ123" s="1">
        <v>0</v>
      </c>
      <c r="AR123" s="2">
        <v>12000000</v>
      </c>
      <c r="AS123" s="103">
        <v>0</v>
      </c>
      <c r="AT123" s="104"/>
      <c r="AU123" s="103">
        <v>0</v>
      </c>
      <c r="AV123" s="104"/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91">
        <v>0</v>
      </c>
      <c r="BC123" s="1">
        <v>0</v>
      </c>
      <c r="BD123" s="1">
        <v>0</v>
      </c>
      <c r="BE123" s="16">
        <f t="shared" si="5"/>
        <v>0</v>
      </c>
      <c r="BF123" s="17">
        <f t="shared" si="6"/>
        <v>0</v>
      </c>
      <c r="BG123" s="16">
        <f t="shared" si="7"/>
        <v>0</v>
      </c>
      <c r="BH123" s="16">
        <f t="shared" si="8"/>
        <v>0</v>
      </c>
    </row>
    <row r="124" spans="1:60" x14ac:dyDescent="0.25">
      <c r="A124" s="105" t="s">
        <v>140</v>
      </c>
      <c r="B124" s="104"/>
      <c r="C124" s="105" t="s">
        <v>157</v>
      </c>
      <c r="D124" s="104"/>
      <c r="E124" s="105" t="s">
        <v>143</v>
      </c>
      <c r="F124" s="104"/>
      <c r="G124" s="105" t="s">
        <v>144</v>
      </c>
      <c r="H124" s="104"/>
      <c r="I124" s="105" t="s">
        <v>146</v>
      </c>
      <c r="J124" s="104"/>
      <c r="K124" s="104"/>
      <c r="L124" s="105" t="s">
        <v>159</v>
      </c>
      <c r="M124" s="104"/>
      <c r="N124" s="104"/>
      <c r="O124" s="105"/>
      <c r="P124" s="104"/>
      <c r="Q124" s="105"/>
      <c r="R124" s="104"/>
      <c r="S124" s="106" t="s">
        <v>160</v>
      </c>
      <c r="T124" s="104"/>
      <c r="U124" s="104"/>
      <c r="V124" s="104"/>
      <c r="W124" s="104"/>
      <c r="X124" s="104"/>
      <c r="Y124" s="104"/>
      <c r="Z124" s="104"/>
      <c r="AA124" s="105" t="s">
        <v>44</v>
      </c>
      <c r="AB124" s="104"/>
      <c r="AC124" s="104"/>
      <c r="AD124" s="104"/>
      <c r="AE124" s="104"/>
      <c r="AF124" s="105" t="s">
        <v>45</v>
      </c>
      <c r="AG124" s="104"/>
      <c r="AH124" s="104"/>
      <c r="AI124" s="5">
        <v>10</v>
      </c>
      <c r="AJ124" s="107" t="s">
        <v>47</v>
      </c>
      <c r="AK124" s="104"/>
      <c r="AL124" s="104"/>
      <c r="AM124" s="104"/>
      <c r="AN124" s="104"/>
      <c r="AO124" s="104"/>
      <c r="AP124" s="2">
        <v>510471301</v>
      </c>
      <c r="AQ124" s="2">
        <v>229756325</v>
      </c>
      <c r="AR124" s="2">
        <v>280714976</v>
      </c>
      <c r="AS124" s="103">
        <v>0</v>
      </c>
      <c r="AT124" s="104"/>
      <c r="AU124" s="152">
        <v>214756325</v>
      </c>
      <c r="AV124" s="104"/>
      <c r="AW124" s="2">
        <v>15000000</v>
      </c>
      <c r="AX124" s="2">
        <v>9437712</v>
      </c>
      <c r="AY124" s="2">
        <v>205318613</v>
      </c>
      <c r="AZ124" s="2">
        <v>9437712</v>
      </c>
      <c r="BA124" s="1">
        <v>0</v>
      </c>
      <c r="BB124" s="2">
        <v>9437712</v>
      </c>
      <c r="BC124" s="1">
        <v>0</v>
      </c>
      <c r="BD124" s="1">
        <v>0</v>
      </c>
      <c r="BE124" s="16">
        <f t="shared" si="5"/>
        <v>0.45008666412766662</v>
      </c>
      <c r="BF124" s="17">
        <f t="shared" si="6"/>
        <v>0.42070205431588015</v>
      </c>
      <c r="BG124" s="16">
        <f t="shared" si="7"/>
        <v>1.8488232309067654E-2</v>
      </c>
      <c r="BH124" s="16">
        <f t="shared" si="8"/>
        <v>1.8488232309067654E-2</v>
      </c>
    </row>
    <row r="125" spans="1:60" x14ac:dyDescent="0.25">
      <c r="A125" s="105" t="s">
        <v>140</v>
      </c>
      <c r="B125" s="104"/>
      <c r="C125" s="105" t="s">
        <v>157</v>
      </c>
      <c r="D125" s="104"/>
      <c r="E125" s="105" t="s">
        <v>143</v>
      </c>
      <c r="F125" s="104"/>
      <c r="G125" s="105" t="s">
        <v>144</v>
      </c>
      <c r="H125" s="104"/>
      <c r="I125" s="105" t="s">
        <v>146</v>
      </c>
      <c r="J125" s="104"/>
      <c r="K125" s="104"/>
      <c r="L125" s="105" t="s">
        <v>159</v>
      </c>
      <c r="M125" s="104"/>
      <c r="N125" s="104"/>
      <c r="O125" s="105" t="s">
        <v>73</v>
      </c>
      <c r="P125" s="104"/>
      <c r="Q125" s="105"/>
      <c r="R125" s="104"/>
      <c r="S125" s="106" t="s">
        <v>164</v>
      </c>
      <c r="T125" s="104"/>
      <c r="U125" s="104"/>
      <c r="V125" s="104"/>
      <c r="W125" s="104"/>
      <c r="X125" s="104"/>
      <c r="Y125" s="104"/>
      <c r="Z125" s="104"/>
      <c r="AA125" s="105" t="s">
        <v>44</v>
      </c>
      <c r="AB125" s="104"/>
      <c r="AC125" s="104"/>
      <c r="AD125" s="104"/>
      <c r="AE125" s="104"/>
      <c r="AF125" s="105" t="s">
        <v>45</v>
      </c>
      <c r="AG125" s="104"/>
      <c r="AH125" s="104"/>
      <c r="AI125" s="5">
        <v>10</v>
      </c>
      <c r="AJ125" s="107" t="s">
        <v>47</v>
      </c>
      <c r="AK125" s="104"/>
      <c r="AL125" s="104"/>
      <c r="AM125" s="104"/>
      <c r="AN125" s="104"/>
      <c r="AO125" s="104"/>
      <c r="AP125" s="2">
        <v>510471301</v>
      </c>
      <c r="AQ125" s="2">
        <v>229756325</v>
      </c>
      <c r="AR125" s="2">
        <v>280714976</v>
      </c>
      <c r="AS125" s="103">
        <v>0</v>
      </c>
      <c r="AT125" s="104"/>
      <c r="AU125" s="152">
        <v>214756325</v>
      </c>
      <c r="AV125" s="104"/>
      <c r="AW125" s="2">
        <v>15000000</v>
      </c>
      <c r="AX125" s="2">
        <v>9437712</v>
      </c>
      <c r="AY125" s="2">
        <v>205318613</v>
      </c>
      <c r="AZ125" s="2">
        <v>9437712</v>
      </c>
      <c r="BA125" s="1">
        <v>0</v>
      </c>
      <c r="BB125" s="2">
        <v>9437712</v>
      </c>
      <c r="BC125" s="1">
        <v>0</v>
      </c>
      <c r="BD125" s="1">
        <v>0</v>
      </c>
      <c r="BE125" s="16">
        <f t="shared" si="5"/>
        <v>0.45008666412766662</v>
      </c>
      <c r="BF125" s="17">
        <f t="shared" si="6"/>
        <v>0.42070205431588015</v>
      </c>
      <c r="BG125" s="16">
        <f t="shared" si="7"/>
        <v>1.8488232309067654E-2</v>
      </c>
      <c r="BH125" s="16">
        <f t="shared" si="8"/>
        <v>1.8488232309067654E-2</v>
      </c>
    </row>
    <row r="126" spans="1:60" s="22" customFormat="1" x14ac:dyDescent="0.25">
      <c r="A126" s="113" t="s">
        <v>140</v>
      </c>
      <c r="B126" s="112"/>
      <c r="C126" s="113" t="s">
        <v>157</v>
      </c>
      <c r="D126" s="112"/>
      <c r="E126" s="113" t="s">
        <v>143</v>
      </c>
      <c r="F126" s="112"/>
      <c r="G126" s="113" t="s">
        <v>144</v>
      </c>
      <c r="H126" s="112"/>
      <c r="I126" s="113" t="s">
        <v>13</v>
      </c>
      <c r="J126" s="112"/>
      <c r="K126" s="112"/>
      <c r="L126" s="113" t="s">
        <v>13</v>
      </c>
      <c r="M126" s="112"/>
      <c r="N126" s="112"/>
      <c r="O126" s="113" t="s">
        <v>13</v>
      </c>
      <c r="P126" s="112"/>
      <c r="Q126" s="113" t="s">
        <v>13</v>
      </c>
      <c r="R126" s="112"/>
      <c r="S126" s="111" t="s">
        <v>158</v>
      </c>
      <c r="T126" s="112"/>
      <c r="U126" s="112"/>
      <c r="V126" s="112"/>
      <c r="W126" s="112"/>
      <c r="X126" s="112"/>
      <c r="Y126" s="112"/>
      <c r="Z126" s="112"/>
      <c r="AA126" s="113" t="s">
        <v>48</v>
      </c>
      <c r="AB126" s="112"/>
      <c r="AC126" s="112"/>
      <c r="AD126" s="112"/>
      <c r="AE126" s="112"/>
      <c r="AF126" s="113" t="s">
        <v>45</v>
      </c>
      <c r="AG126" s="112"/>
      <c r="AH126" s="112"/>
      <c r="AI126" s="28">
        <v>20</v>
      </c>
      <c r="AJ126" s="114" t="s">
        <v>49</v>
      </c>
      <c r="AK126" s="112"/>
      <c r="AL126" s="112"/>
      <c r="AM126" s="112"/>
      <c r="AN126" s="112"/>
      <c r="AO126" s="112"/>
      <c r="AP126" s="146">
        <v>150000000</v>
      </c>
      <c r="AQ126" s="29">
        <v>13080000</v>
      </c>
      <c r="AR126" s="29">
        <v>136920000</v>
      </c>
      <c r="AS126" s="115">
        <v>0</v>
      </c>
      <c r="AT126" s="112"/>
      <c r="AU126" s="153">
        <v>13080000</v>
      </c>
      <c r="AV126" s="154"/>
      <c r="AW126" s="30">
        <v>0</v>
      </c>
      <c r="AX126" s="30">
        <v>0</v>
      </c>
      <c r="AY126" s="29">
        <v>13080000</v>
      </c>
      <c r="AZ126" s="30">
        <v>0</v>
      </c>
      <c r="BA126" s="30">
        <v>0</v>
      </c>
      <c r="BB126" s="162">
        <v>0</v>
      </c>
      <c r="BC126" s="30">
        <v>0</v>
      </c>
      <c r="BD126" s="30">
        <v>0</v>
      </c>
      <c r="BE126" s="33">
        <f t="shared" si="5"/>
        <v>8.72E-2</v>
      </c>
      <c r="BF126" s="34">
        <f t="shared" si="6"/>
        <v>8.72E-2</v>
      </c>
      <c r="BG126" s="33">
        <f t="shared" si="7"/>
        <v>0</v>
      </c>
      <c r="BH126" s="33">
        <f t="shared" si="8"/>
        <v>0</v>
      </c>
    </row>
    <row r="127" spans="1:60" ht="13.5" customHeight="1" x14ac:dyDescent="0.25">
      <c r="A127" s="105" t="s">
        <v>140</v>
      </c>
      <c r="B127" s="104"/>
      <c r="C127" s="105" t="s">
        <v>157</v>
      </c>
      <c r="D127" s="104"/>
      <c r="E127" s="105" t="s">
        <v>143</v>
      </c>
      <c r="F127" s="104"/>
      <c r="G127" s="105" t="s">
        <v>144</v>
      </c>
      <c r="H127" s="104"/>
      <c r="I127" s="105" t="s">
        <v>146</v>
      </c>
      <c r="J127" s="104"/>
      <c r="K127" s="104"/>
      <c r="L127" s="105"/>
      <c r="M127" s="104"/>
      <c r="N127" s="104"/>
      <c r="O127" s="105"/>
      <c r="P127" s="104"/>
      <c r="Q127" s="105"/>
      <c r="R127" s="104"/>
      <c r="S127" s="106" t="s">
        <v>149</v>
      </c>
      <c r="T127" s="104"/>
      <c r="U127" s="104"/>
      <c r="V127" s="104"/>
      <c r="W127" s="104"/>
      <c r="X127" s="104"/>
      <c r="Y127" s="104"/>
      <c r="Z127" s="104"/>
      <c r="AA127" s="105" t="s">
        <v>48</v>
      </c>
      <c r="AB127" s="104"/>
      <c r="AC127" s="104"/>
      <c r="AD127" s="104"/>
      <c r="AE127" s="104"/>
      <c r="AF127" s="105" t="s">
        <v>45</v>
      </c>
      <c r="AG127" s="104"/>
      <c r="AH127" s="104"/>
      <c r="AI127" s="5">
        <v>20</v>
      </c>
      <c r="AJ127" s="107" t="s">
        <v>49</v>
      </c>
      <c r="AK127" s="104"/>
      <c r="AL127" s="104"/>
      <c r="AM127" s="104"/>
      <c r="AN127" s="104"/>
      <c r="AO127" s="104"/>
      <c r="AP127" s="2">
        <v>150000000</v>
      </c>
      <c r="AQ127" s="2">
        <v>13080000</v>
      </c>
      <c r="AR127" s="2">
        <v>136920000</v>
      </c>
      <c r="AS127" s="103">
        <v>0</v>
      </c>
      <c r="AT127" s="104"/>
      <c r="AU127" s="152">
        <v>13080000</v>
      </c>
      <c r="AV127" s="104"/>
      <c r="AW127" s="1">
        <v>0</v>
      </c>
      <c r="AX127" s="1">
        <v>0</v>
      </c>
      <c r="AY127" s="2">
        <v>13080000</v>
      </c>
      <c r="AZ127" s="1">
        <v>0</v>
      </c>
      <c r="BA127" s="1">
        <v>0</v>
      </c>
      <c r="BB127" s="91">
        <v>0</v>
      </c>
      <c r="BC127" s="1">
        <v>0</v>
      </c>
      <c r="BD127" s="1">
        <v>0</v>
      </c>
      <c r="BE127" s="18">
        <f t="shared" si="5"/>
        <v>8.72E-2</v>
      </c>
      <c r="BF127" s="19">
        <f t="shared" si="6"/>
        <v>8.72E-2</v>
      </c>
      <c r="BG127" s="18">
        <f t="shared" si="7"/>
        <v>0</v>
      </c>
      <c r="BH127" s="18">
        <f t="shared" si="8"/>
        <v>0</v>
      </c>
    </row>
    <row r="128" spans="1:60" ht="13.5" customHeight="1" x14ac:dyDescent="0.25">
      <c r="A128" s="105" t="s">
        <v>140</v>
      </c>
      <c r="B128" s="104"/>
      <c r="C128" s="105" t="s">
        <v>157</v>
      </c>
      <c r="D128" s="104"/>
      <c r="E128" s="105" t="s">
        <v>143</v>
      </c>
      <c r="F128" s="104"/>
      <c r="G128" s="105" t="s">
        <v>144</v>
      </c>
      <c r="H128" s="104"/>
      <c r="I128" s="105" t="s">
        <v>146</v>
      </c>
      <c r="J128" s="104"/>
      <c r="K128" s="104"/>
      <c r="L128" s="105" t="s">
        <v>161</v>
      </c>
      <c r="M128" s="104"/>
      <c r="N128" s="104"/>
      <c r="O128" s="105"/>
      <c r="P128" s="104"/>
      <c r="Q128" s="105"/>
      <c r="R128" s="104"/>
      <c r="S128" s="106" t="s">
        <v>162</v>
      </c>
      <c r="T128" s="104"/>
      <c r="U128" s="104"/>
      <c r="V128" s="104"/>
      <c r="W128" s="104"/>
      <c r="X128" s="104"/>
      <c r="Y128" s="104"/>
      <c r="Z128" s="104"/>
      <c r="AA128" s="105" t="s">
        <v>48</v>
      </c>
      <c r="AB128" s="104"/>
      <c r="AC128" s="104"/>
      <c r="AD128" s="104"/>
      <c r="AE128" s="104"/>
      <c r="AF128" s="105" t="s">
        <v>45</v>
      </c>
      <c r="AG128" s="104"/>
      <c r="AH128" s="104"/>
      <c r="AI128" s="5">
        <v>20</v>
      </c>
      <c r="AJ128" s="107" t="s">
        <v>49</v>
      </c>
      <c r="AK128" s="104"/>
      <c r="AL128" s="104"/>
      <c r="AM128" s="104"/>
      <c r="AN128" s="104"/>
      <c r="AO128" s="104"/>
      <c r="AP128" s="2">
        <v>120000000</v>
      </c>
      <c r="AQ128" s="1">
        <v>0</v>
      </c>
      <c r="AR128" s="2">
        <v>120000000</v>
      </c>
      <c r="AS128" s="103">
        <v>0</v>
      </c>
      <c r="AT128" s="104"/>
      <c r="AU128" s="103">
        <v>0</v>
      </c>
      <c r="AV128" s="104"/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91">
        <v>0</v>
      </c>
      <c r="BC128" s="1">
        <v>0</v>
      </c>
      <c r="BD128" s="1">
        <v>0</v>
      </c>
      <c r="BE128" s="16">
        <f t="shared" si="5"/>
        <v>0</v>
      </c>
      <c r="BF128" s="17">
        <f t="shared" si="6"/>
        <v>0</v>
      </c>
      <c r="BG128" s="16">
        <f t="shared" si="7"/>
        <v>0</v>
      </c>
      <c r="BH128" s="16">
        <f t="shared" si="8"/>
        <v>0</v>
      </c>
    </row>
    <row r="129" spans="1:60" ht="13.5" customHeight="1" x14ac:dyDescent="0.25">
      <c r="A129" s="105" t="s">
        <v>140</v>
      </c>
      <c r="B129" s="104"/>
      <c r="C129" s="105" t="s">
        <v>157</v>
      </c>
      <c r="D129" s="104"/>
      <c r="E129" s="105" t="s">
        <v>143</v>
      </c>
      <c r="F129" s="104"/>
      <c r="G129" s="105" t="s">
        <v>144</v>
      </c>
      <c r="H129" s="104"/>
      <c r="I129" s="105" t="s">
        <v>146</v>
      </c>
      <c r="J129" s="104"/>
      <c r="K129" s="104"/>
      <c r="L129" s="105" t="s">
        <v>161</v>
      </c>
      <c r="M129" s="104"/>
      <c r="N129" s="104"/>
      <c r="O129" s="105" t="s">
        <v>73</v>
      </c>
      <c r="P129" s="104"/>
      <c r="Q129" s="105"/>
      <c r="R129" s="104"/>
      <c r="S129" s="106" t="s">
        <v>163</v>
      </c>
      <c r="T129" s="104"/>
      <c r="U129" s="104"/>
      <c r="V129" s="104"/>
      <c r="W129" s="104"/>
      <c r="X129" s="104"/>
      <c r="Y129" s="104"/>
      <c r="Z129" s="104"/>
      <c r="AA129" s="105" t="s">
        <v>48</v>
      </c>
      <c r="AB129" s="104"/>
      <c r="AC129" s="104"/>
      <c r="AD129" s="104"/>
      <c r="AE129" s="104"/>
      <c r="AF129" s="105" t="s">
        <v>45</v>
      </c>
      <c r="AG129" s="104"/>
      <c r="AH129" s="104"/>
      <c r="AI129" s="5">
        <v>20</v>
      </c>
      <c r="AJ129" s="107" t="s">
        <v>49</v>
      </c>
      <c r="AK129" s="104"/>
      <c r="AL129" s="104"/>
      <c r="AM129" s="104"/>
      <c r="AN129" s="104"/>
      <c r="AO129" s="104"/>
      <c r="AP129" s="2">
        <v>120000000</v>
      </c>
      <c r="AQ129" s="1">
        <v>0</v>
      </c>
      <c r="AR129" s="2">
        <v>120000000</v>
      </c>
      <c r="AS129" s="103">
        <v>0</v>
      </c>
      <c r="AT129" s="104"/>
      <c r="AU129" s="103">
        <v>0</v>
      </c>
      <c r="AV129" s="104"/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91">
        <v>0</v>
      </c>
      <c r="BC129" s="1">
        <v>0</v>
      </c>
      <c r="BD129" s="1">
        <v>0</v>
      </c>
      <c r="BE129" s="16">
        <f t="shared" si="5"/>
        <v>0</v>
      </c>
      <c r="BF129" s="17">
        <f t="shared" si="6"/>
        <v>0</v>
      </c>
      <c r="BG129" s="16">
        <f t="shared" si="7"/>
        <v>0</v>
      </c>
      <c r="BH129" s="16">
        <f t="shared" si="8"/>
        <v>0</v>
      </c>
    </row>
    <row r="130" spans="1:60" ht="13.5" customHeight="1" x14ac:dyDescent="0.25">
      <c r="A130" s="105" t="s">
        <v>140</v>
      </c>
      <c r="B130" s="104"/>
      <c r="C130" s="105" t="s">
        <v>157</v>
      </c>
      <c r="D130" s="104"/>
      <c r="E130" s="105" t="s">
        <v>143</v>
      </c>
      <c r="F130" s="104"/>
      <c r="G130" s="105" t="s">
        <v>144</v>
      </c>
      <c r="H130" s="104"/>
      <c r="I130" s="105" t="s">
        <v>146</v>
      </c>
      <c r="J130" s="104"/>
      <c r="K130" s="104"/>
      <c r="L130" s="105" t="s">
        <v>159</v>
      </c>
      <c r="M130" s="104"/>
      <c r="N130" s="104"/>
      <c r="O130" s="105"/>
      <c r="P130" s="104"/>
      <c r="Q130" s="105"/>
      <c r="R130" s="104"/>
      <c r="S130" s="106" t="s">
        <v>160</v>
      </c>
      <c r="T130" s="104"/>
      <c r="U130" s="104"/>
      <c r="V130" s="104"/>
      <c r="W130" s="104"/>
      <c r="X130" s="104"/>
      <c r="Y130" s="104"/>
      <c r="Z130" s="104"/>
      <c r="AA130" s="105" t="s">
        <v>48</v>
      </c>
      <c r="AB130" s="104"/>
      <c r="AC130" s="104"/>
      <c r="AD130" s="104"/>
      <c r="AE130" s="104"/>
      <c r="AF130" s="105" t="s">
        <v>45</v>
      </c>
      <c r="AG130" s="104"/>
      <c r="AH130" s="104"/>
      <c r="AI130" s="5">
        <v>20</v>
      </c>
      <c r="AJ130" s="107" t="s">
        <v>49</v>
      </c>
      <c r="AK130" s="104"/>
      <c r="AL130" s="104"/>
      <c r="AM130" s="104"/>
      <c r="AN130" s="104"/>
      <c r="AO130" s="104"/>
      <c r="AP130" s="2">
        <v>30000000</v>
      </c>
      <c r="AQ130" s="2">
        <v>13080000</v>
      </c>
      <c r="AR130" s="2">
        <v>16920000</v>
      </c>
      <c r="AS130" s="103">
        <v>0</v>
      </c>
      <c r="AT130" s="104"/>
      <c r="AU130" s="152">
        <v>13080000</v>
      </c>
      <c r="AV130" s="104"/>
      <c r="AW130" s="1">
        <v>0</v>
      </c>
      <c r="AX130" s="1">
        <v>0</v>
      </c>
      <c r="AY130" s="2">
        <v>13080000</v>
      </c>
      <c r="AZ130" s="1">
        <v>0</v>
      </c>
      <c r="BA130" s="1">
        <v>0</v>
      </c>
      <c r="BB130" s="91">
        <v>0</v>
      </c>
      <c r="BC130" s="1">
        <v>0</v>
      </c>
      <c r="BD130" s="1">
        <v>0</v>
      </c>
      <c r="BE130" s="20">
        <f t="shared" si="5"/>
        <v>0.436</v>
      </c>
      <c r="BF130" s="21">
        <f t="shared" si="6"/>
        <v>0.436</v>
      </c>
      <c r="BG130" s="20">
        <f t="shared" si="7"/>
        <v>0</v>
      </c>
      <c r="BH130" s="20">
        <f t="shared" si="8"/>
        <v>0</v>
      </c>
    </row>
    <row r="131" spans="1:60" ht="13.5" customHeight="1" x14ac:dyDescent="0.25">
      <c r="A131" s="105" t="s">
        <v>140</v>
      </c>
      <c r="B131" s="104"/>
      <c r="C131" s="105" t="s">
        <v>157</v>
      </c>
      <c r="D131" s="104"/>
      <c r="E131" s="105" t="s">
        <v>143</v>
      </c>
      <c r="F131" s="104"/>
      <c r="G131" s="105" t="s">
        <v>144</v>
      </c>
      <c r="H131" s="104"/>
      <c r="I131" s="105" t="s">
        <v>146</v>
      </c>
      <c r="J131" s="104"/>
      <c r="K131" s="104"/>
      <c r="L131" s="105" t="s">
        <v>159</v>
      </c>
      <c r="M131" s="104"/>
      <c r="N131" s="104"/>
      <c r="O131" s="105" t="s">
        <v>73</v>
      </c>
      <c r="P131" s="104"/>
      <c r="Q131" s="105"/>
      <c r="R131" s="104"/>
      <c r="S131" s="106" t="s">
        <v>164</v>
      </c>
      <c r="T131" s="104"/>
      <c r="U131" s="104"/>
      <c r="V131" s="104"/>
      <c r="W131" s="104"/>
      <c r="X131" s="104"/>
      <c r="Y131" s="104"/>
      <c r="Z131" s="104"/>
      <c r="AA131" s="105" t="s">
        <v>48</v>
      </c>
      <c r="AB131" s="104"/>
      <c r="AC131" s="104"/>
      <c r="AD131" s="104"/>
      <c r="AE131" s="104"/>
      <c r="AF131" s="105" t="s">
        <v>45</v>
      </c>
      <c r="AG131" s="104"/>
      <c r="AH131" s="104"/>
      <c r="AI131" s="5">
        <v>20</v>
      </c>
      <c r="AJ131" s="107" t="s">
        <v>49</v>
      </c>
      <c r="AK131" s="104"/>
      <c r="AL131" s="104"/>
      <c r="AM131" s="104"/>
      <c r="AN131" s="104"/>
      <c r="AO131" s="104"/>
      <c r="AP131" s="2">
        <v>30000000</v>
      </c>
      <c r="AQ131" s="2">
        <v>13080000</v>
      </c>
      <c r="AR131" s="2">
        <v>16920000</v>
      </c>
      <c r="AS131" s="103">
        <v>0</v>
      </c>
      <c r="AT131" s="104"/>
      <c r="AU131" s="152">
        <v>13080000</v>
      </c>
      <c r="AV131" s="104"/>
      <c r="AW131" s="1">
        <v>0</v>
      </c>
      <c r="AX131" s="1">
        <v>0</v>
      </c>
      <c r="AY131" s="2">
        <v>13080000</v>
      </c>
      <c r="AZ131" s="1">
        <v>0</v>
      </c>
      <c r="BA131" s="1">
        <v>0</v>
      </c>
      <c r="BB131" s="91">
        <v>0</v>
      </c>
      <c r="BC131" s="1">
        <v>0</v>
      </c>
      <c r="BD131" s="1">
        <v>0</v>
      </c>
      <c r="BE131" s="20">
        <f t="shared" si="5"/>
        <v>0.436</v>
      </c>
      <c r="BF131" s="21">
        <f t="shared" si="6"/>
        <v>0.436</v>
      </c>
      <c r="BG131" s="20">
        <f t="shared" si="7"/>
        <v>0</v>
      </c>
      <c r="BH131" s="20">
        <f t="shared" si="8"/>
        <v>0</v>
      </c>
    </row>
    <row r="132" spans="1:60" s="22" customFormat="1" ht="13.5" customHeight="1" x14ac:dyDescent="0.25">
      <c r="A132" s="113" t="s">
        <v>140</v>
      </c>
      <c r="B132" s="112"/>
      <c r="C132" s="113" t="s">
        <v>157</v>
      </c>
      <c r="D132" s="112"/>
      <c r="E132" s="113" t="s">
        <v>143</v>
      </c>
      <c r="F132" s="112"/>
      <c r="G132" s="113" t="s">
        <v>144</v>
      </c>
      <c r="H132" s="112"/>
      <c r="I132" s="113" t="s">
        <v>13</v>
      </c>
      <c r="J132" s="112"/>
      <c r="K132" s="112"/>
      <c r="L132" s="113" t="s">
        <v>13</v>
      </c>
      <c r="M132" s="112"/>
      <c r="N132" s="112"/>
      <c r="O132" s="113" t="s">
        <v>13</v>
      </c>
      <c r="P132" s="112"/>
      <c r="Q132" s="113" t="s">
        <v>13</v>
      </c>
      <c r="R132" s="112"/>
      <c r="S132" s="111" t="s">
        <v>158</v>
      </c>
      <c r="T132" s="112"/>
      <c r="U132" s="112"/>
      <c r="V132" s="112"/>
      <c r="W132" s="112"/>
      <c r="X132" s="112"/>
      <c r="Y132" s="112"/>
      <c r="Z132" s="112"/>
      <c r="AA132" s="113" t="s">
        <v>48</v>
      </c>
      <c r="AB132" s="112"/>
      <c r="AC132" s="112"/>
      <c r="AD132" s="112"/>
      <c r="AE132" s="112"/>
      <c r="AF132" s="113" t="s">
        <v>45</v>
      </c>
      <c r="AG132" s="112"/>
      <c r="AH132" s="112"/>
      <c r="AI132" s="28">
        <v>21</v>
      </c>
      <c r="AJ132" s="114" t="s">
        <v>141</v>
      </c>
      <c r="AK132" s="112"/>
      <c r="AL132" s="112"/>
      <c r="AM132" s="112"/>
      <c r="AN132" s="112"/>
      <c r="AO132" s="112"/>
      <c r="AP132" s="146">
        <v>717660306</v>
      </c>
      <c r="AQ132" s="29">
        <v>306993238</v>
      </c>
      <c r="AR132" s="29">
        <v>410667068</v>
      </c>
      <c r="AS132" s="115">
        <v>0</v>
      </c>
      <c r="AT132" s="112"/>
      <c r="AU132" s="153">
        <v>305772572</v>
      </c>
      <c r="AV132" s="154"/>
      <c r="AW132" s="29">
        <v>1220666</v>
      </c>
      <c r="AX132" s="29">
        <v>18436677</v>
      </c>
      <c r="AY132" s="29">
        <v>287335895</v>
      </c>
      <c r="AZ132" s="29">
        <v>18436677</v>
      </c>
      <c r="BA132" s="30">
        <v>0</v>
      </c>
      <c r="BB132" s="146">
        <v>18436677</v>
      </c>
      <c r="BC132" s="30">
        <v>0</v>
      </c>
      <c r="BD132" s="30">
        <v>0</v>
      </c>
      <c r="BE132" s="35">
        <f t="shared" si="5"/>
        <v>0.42776956651131826</v>
      </c>
      <c r="BF132" s="36">
        <f t="shared" si="6"/>
        <v>0.42606866987568909</v>
      </c>
      <c r="BG132" s="35">
        <f t="shared" si="7"/>
        <v>2.5689977341452685E-2</v>
      </c>
      <c r="BH132" s="35">
        <f t="shared" si="8"/>
        <v>2.5689977341452685E-2</v>
      </c>
    </row>
    <row r="133" spans="1:60" ht="13.5" customHeight="1" x14ac:dyDescent="0.25">
      <c r="A133" s="105" t="s">
        <v>140</v>
      </c>
      <c r="B133" s="104"/>
      <c r="C133" s="105" t="s">
        <v>157</v>
      </c>
      <c r="D133" s="104"/>
      <c r="E133" s="105" t="s">
        <v>143</v>
      </c>
      <c r="F133" s="104"/>
      <c r="G133" s="105" t="s">
        <v>144</v>
      </c>
      <c r="H133" s="104"/>
      <c r="I133" s="105" t="s">
        <v>146</v>
      </c>
      <c r="J133" s="104"/>
      <c r="K133" s="104"/>
      <c r="L133" s="105"/>
      <c r="M133" s="104"/>
      <c r="N133" s="104"/>
      <c r="O133" s="105"/>
      <c r="P133" s="104"/>
      <c r="Q133" s="105"/>
      <c r="R133" s="104"/>
      <c r="S133" s="108" t="s">
        <v>149</v>
      </c>
      <c r="T133" s="109"/>
      <c r="U133" s="109"/>
      <c r="V133" s="109"/>
      <c r="W133" s="109"/>
      <c r="X133" s="109"/>
      <c r="Y133" s="109"/>
      <c r="Z133" s="110"/>
      <c r="AA133" s="105" t="s">
        <v>48</v>
      </c>
      <c r="AB133" s="104"/>
      <c r="AC133" s="104"/>
      <c r="AD133" s="104"/>
      <c r="AE133" s="104"/>
      <c r="AF133" s="105" t="s">
        <v>45</v>
      </c>
      <c r="AG133" s="104"/>
      <c r="AH133" s="104"/>
      <c r="AI133" s="5">
        <v>21</v>
      </c>
      <c r="AJ133" s="107" t="s">
        <v>141</v>
      </c>
      <c r="AK133" s="104"/>
      <c r="AL133" s="104"/>
      <c r="AM133" s="104"/>
      <c r="AN133" s="104"/>
      <c r="AO133" s="104"/>
      <c r="AP133" s="2">
        <v>717660306</v>
      </c>
      <c r="AQ133" s="2">
        <v>306993238</v>
      </c>
      <c r="AR133" s="2">
        <v>410667068</v>
      </c>
      <c r="AS133" s="103">
        <v>0</v>
      </c>
      <c r="AT133" s="104"/>
      <c r="AU133" s="152">
        <v>305772572</v>
      </c>
      <c r="AV133" s="104"/>
      <c r="AW133" s="2">
        <v>1220666</v>
      </c>
      <c r="AX133" s="2">
        <v>18436677</v>
      </c>
      <c r="AY133" s="2">
        <v>287335895</v>
      </c>
      <c r="AZ133" s="2">
        <v>18436677</v>
      </c>
      <c r="BA133" s="1">
        <v>0</v>
      </c>
      <c r="BB133" s="2">
        <v>18436677</v>
      </c>
      <c r="BC133" s="1">
        <v>0</v>
      </c>
      <c r="BD133" s="1">
        <v>0</v>
      </c>
      <c r="BE133" s="20">
        <f t="shared" si="5"/>
        <v>0.42776956651131826</v>
      </c>
      <c r="BF133" s="21">
        <f t="shared" ref="BF133:BF140" si="20">+AU133/AP133</f>
        <v>0.42606866987568909</v>
      </c>
      <c r="BG133" s="20">
        <f t="shared" si="7"/>
        <v>2.5689977341452685E-2</v>
      </c>
      <c r="BH133" s="20">
        <f t="shared" si="8"/>
        <v>2.5689977341452685E-2</v>
      </c>
    </row>
    <row r="134" spans="1:60" ht="13.5" customHeight="1" x14ac:dyDescent="0.25">
      <c r="A134" s="105" t="s">
        <v>140</v>
      </c>
      <c r="B134" s="104"/>
      <c r="C134" s="105" t="s">
        <v>157</v>
      </c>
      <c r="D134" s="104"/>
      <c r="E134" s="105" t="s">
        <v>143</v>
      </c>
      <c r="F134" s="104"/>
      <c r="G134" s="105" t="s">
        <v>144</v>
      </c>
      <c r="H134" s="104"/>
      <c r="I134" s="105" t="s">
        <v>146</v>
      </c>
      <c r="J134" s="104"/>
      <c r="K134" s="104"/>
      <c r="L134" s="105" t="s">
        <v>161</v>
      </c>
      <c r="M134" s="104"/>
      <c r="N134" s="104"/>
      <c r="O134" s="105"/>
      <c r="P134" s="104"/>
      <c r="Q134" s="105"/>
      <c r="R134" s="104"/>
      <c r="S134" s="106" t="s">
        <v>162</v>
      </c>
      <c r="T134" s="104"/>
      <c r="U134" s="104"/>
      <c r="V134" s="104"/>
      <c r="W134" s="104"/>
      <c r="X134" s="104"/>
      <c r="Y134" s="104"/>
      <c r="Z134" s="104"/>
      <c r="AA134" s="105" t="s">
        <v>48</v>
      </c>
      <c r="AB134" s="104"/>
      <c r="AC134" s="104"/>
      <c r="AD134" s="104"/>
      <c r="AE134" s="104"/>
      <c r="AF134" s="105" t="s">
        <v>45</v>
      </c>
      <c r="AG134" s="104"/>
      <c r="AH134" s="104"/>
      <c r="AI134" s="5">
        <v>21</v>
      </c>
      <c r="AJ134" s="107" t="s">
        <v>141</v>
      </c>
      <c r="AK134" s="104"/>
      <c r="AL134" s="104"/>
      <c r="AM134" s="104"/>
      <c r="AN134" s="104"/>
      <c r="AO134" s="104"/>
      <c r="AP134" s="2">
        <v>95250902</v>
      </c>
      <c r="AQ134" s="1">
        <v>0</v>
      </c>
      <c r="AR134" s="2">
        <v>95250902</v>
      </c>
      <c r="AS134" s="103">
        <v>0</v>
      </c>
      <c r="AT134" s="104"/>
      <c r="AU134" s="103">
        <v>0</v>
      </c>
      <c r="AV134" s="104"/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91">
        <v>0</v>
      </c>
      <c r="BC134" s="1">
        <v>0</v>
      </c>
      <c r="BD134" s="1">
        <v>0</v>
      </c>
      <c r="BE134" s="20">
        <f t="shared" ref="BE134:BE138" si="21">+AQ134/AP134</f>
        <v>0</v>
      </c>
      <c r="BF134" s="21">
        <f t="shared" si="20"/>
        <v>0</v>
      </c>
      <c r="BG134" s="20">
        <f t="shared" si="7"/>
        <v>0</v>
      </c>
      <c r="BH134" s="20">
        <f t="shared" si="8"/>
        <v>0</v>
      </c>
    </row>
    <row r="135" spans="1:60" ht="13.5" customHeight="1" x14ac:dyDescent="0.25">
      <c r="A135" s="105" t="s">
        <v>140</v>
      </c>
      <c r="B135" s="104"/>
      <c r="C135" s="105" t="s">
        <v>157</v>
      </c>
      <c r="D135" s="104"/>
      <c r="E135" s="105" t="s">
        <v>143</v>
      </c>
      <c r="F135" s="104"/>
      <c r="G135" s="105" t="s">
        <v>144</v>
      </c>
      <c r="H135" s="104"/>
      <c r="I135" s="105" t="s">
        <v>146</v>
      </c>
      <c r="J135" s="104"/>
      <c r="K135" s="104"/>
      <c r="L135" s="105" t="s">
        <v>161</v>
      </c>
      <c r="M135" s="104"/>
      <c r="N135" s="104"/>
      <c r="O135" s="105" t="s">
        <v>73</v>
      </c>
      <c r="P135" s="104"/>
      <c r="Q135" s="105"/>
      <c r="R135" s="104"/>
      <c r="S135" s="106" t="s">
        <v>163</v>
      </c>
      <c r="T135" s="104"/>
      <c r="U135" s="104"/>
      <c r="V135" s="104"/>
      <c r="W135" s="104"/>
      <c r="X135" s="104"/>
      <c r="Y135" s="104"/>
      <c r="Z135" s="104"/>
      <c r="AA135" s="105" t="s">
        <v>48</v>
      </c>
      <c r="AB135" s="104"/>
      <c r="AC135" s="104"/>
      <c r="AD135" s="104"/>
      <c r="AE135" s="104"/>
      <c r="AF135" s="105" t="s">
        <v>45</v>
      </c>
      <c r="AG135" s="104"/>
      <c r="AH135" s="104"/>
      <c r="AI135" s="5">
        <v>21</v>
      </c>
      <c r="AJ135" s="107" t="s">
        <v>141</v>
      </c>
      <c r="AK135" s="104"/>
      <c r="AL135" s="104"/>
      <c r="AM135" s="104"/>
      <c r="AN135" s="104"/>
      <c r="AO135" s="104"/>
      <c r="AP135" s="2">
        <v>95250902</v>
      </c>
      <c r="AQ135" s="1">
        <v>0</v>
      </c>
      <c r="AR135" s="2">
        <v>95250902</v>
      </c>
      <c r="AS135" s="103">
        <v>0</v>
      </c>
      <c r="AT135" s="104"/>
      <c r="AU135" s="103">
        <v>0</v>
      </c>
      <c r="AV135" s="104"/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91">
        <v>0</v>
      </c>
      <c r="BC135" s="1">
        <v>0</v>
      </c>
      <c r="BD135" s="1">
        <v>0</v>
      </c>
      <c r="BE135" s="20">
        <f t="shared" si="21"/>
        <v>0</v>
      </c>
      <c r="BF135" s="21">
        <f t="shared" si="20"/>
        <v>0</v>
      </c>
      <c r="BG135" s="20">
        <f t="shared" si="7"/>
        <v>0</v>
      </c>
      <c r="BH135" s="20">
        <f t="shared" si="8"/>
        <v>0</v>
      </c>
    </row>
    <row r="136" spans="1:60" ht="13.5" customHeight="1" x14ac:dyDescent="0.25">
      <c r="A136" s="105" t="s">
        <v>140</v>
      </c>
      <c r="B136" s="104"/>
      <c r="C136" s="105" t="s">
        <v>157</v>
      </c>
      <c r="D136" s="104"/>
      <c r="E136" s="105" t="s">
        <v>143</v>
      </c>
      <c r="F136" s="104"/>
      <c r="G136" s="105" t="s">
        <v>144</v>
      </c>
      <c r="H136" s="104"/>
      <c r="I136" s="105" t="s">
        <v>146</v>
      </c>
      <c r="J136" s="104"/>
      <c r="K136" s="104"/>
      <c r="L136" s="105" t="s">
        <v>159</v>
      </c>
      <c r="M136" s="104"/>
      <c r="N136" s="104"/>
      <c r="O136" s="105"/>
      <c r="P136" s="104"/>
      <c r="Q136" s="105"/>
      <c r="R136" s="104"/>
      <c r="S136" s="106" t="s">
        <v>160</v>
      </c>
      <c r="T136" s="104"/>
      <c r="U136" s="104"/>
      <c r="V136" s="104"/>
      <c r="W136" s="104"/>
      <c r="X136" s="104"/>
      <c r="Y136" s="104"/>
      <c r="Z136" s="104"/>
      <c r="AA136" s="105" t="s">
        <v>48</v>
      </c>
      <c r="AB136" s="104"/>
      <c r="AC136" s="104"/>
      <c r="AD136" s="104"/>
      <c r="AE136" s="104"/>
      <c r="AF136" s="105" t="s">
        <v>45</v>
      </c>
      <c r="AG136" s="104"/>
      <c r="AH136" s="104"/>
      <c r="AI136" s="5">
        <v>21</v>
      </c>
      <c r="AJ136" s="107" t="s">
        <v>141</v>
      </c>
      <c r="AK136" s="104"/>
      <c r="AL136" s="104"/>
      <c r="AM136" s="104"/>
      <c r="AN136" s="104"/>
      <c r="AO136" s="104"/>
      <c r="AP136" s="2">
        <v>622409404</v>
      </c>
      <c r="AQ136" s="2">
        <v>306993238</v>
      </c>
      <c r="AR136" s="2">
        <v>315416166</v>
      </c>
      <c r="AS136" s="103">
        <v>0</v>
      </c>
      <c r="AT136" s="104"/>
      <c r="AU136" s="152">
        <v>305772572</v>
      </c>
      <c r="AV136" s="104"/>
      <c r="AW136" s="2">
        <v>1220666</v>
      </c>
      <c r="AX136" s="2">
        <v>18436677</v>
      </c>
      <c r="AY136" s="2">
        <v>287335895</v>
      </c>
      <c r="AZ136" s="2">
        <v>18436677</v>
      </c>
      <c r="BA136" s="1">
        <v>0</v>
      </c>
      <c r="BB136" s="2">
        <v>18436677</v>
      </c>
      <c r="BC136" s="1">
        <v>0</v>
      </c>
      <c r="BD136" s="1">
        <v>0</v>
      </c>
      <c r="BE136" s="20">
        <f t="shared" si="21"/>
        <v>0.49323361123251924</v>
      </c>
      <c r="BF136" s="21">
        <f t="shared" si="20"/>
        <v>0.49127241657164938</v>
      </c>
      <c r="BG136" s="20">
        <f t="shared" si="7"/>
        <v>2.9621462788823803E-2</v>
      </c>
      <c r="BH136" s="20">
        <f t="shared" si="8"/>
        <v>2.9621462788823803E-2</v>
      </c>
    </row>
    <row r="137" spans="1:60" ht="13.5" customHeight="1" x14ac:dyDescent="0.25">
      <c r="A137" s="105" t="s">
        <v>140</v>
      </c>
      <c r="B137" s="104"/>
      <c r="C137" s="105" t="s">
        <v>157</v>
      </c>
      <c r="D137" s="104"/>
      <c r="E137" s="105" t="s">
        <v>143</v>
      </c>
      <c r="F137" s="104"/>
      <c r="G137" s="105" t="s">
        <v>144</v>
      </c>
      <c r="H137" s="104"/>
      <c r="I137" s="105" t="s">
        <v>146</v>
      </c>
      <c r="J137" s="104"/>
      <c r="K137" s="104"/>
      <c r="L137" s="105" t="s">
        <v>159</v>
      </c>
      <c r="M137" s="104"/>
      <c r="N137" s="104"/>
      <c r="O137" s="105" t="s">
        <v>73</v>
      </c>
      <c r="P137" s="104"/>
      <c r="Q137" s="105"/>
      <c r="R137" s="104"/>
      <c r="S137" s="106" t="s">
        <v>164</v>
      </c>
      <c r="T137" s="104"/>
      <c r="U137" s="104"/>
      <c r="V137" s="104"/>
      <c r="W137" s="104"/>
      <c r="X137" s="104"/>
      <c r="Y137" s="104"/>
      <c r="Z137" s="104"/>
      <c r="AA137" s="105" t="s">
        <v>48</v>
      </c>
      <c r="AB137" s="104"/>
      <c r="AC137" s="104"/>
      <c r="AD137" s="104"/>
      <c r="AE137" s="104"/>
      <c r="AF137" s="105" t="s">
        <v>45</v>
      </c>
      <c r="AG137" s="104"/>
      <c r="AH137" s="104"/>
      <c r="AI137" s="5">
        <v>21</v>
      </c>
      <c r="AJ137" s="107" t="s">
        <v>141</v>
      </c>
      <c r="AK137" s="104"/>
      <c r="AL137" s="104"/>
      <c r="AM137" s="104"/>
      <c r="AN137" s="104"/>
      <c r="AO137" s="104"/>
      <c r="AP137" s="2">
        <v>622409404</v>
      </c>
      <c r="AQ137" s="2">
        <v>306993238</v>
      </c>
      <c r="AR137" s="2">
        <v>315416166</v>
      </c>
      <c r="AS137" s="103">
        <v>0</v>
      </c>
      <c r="AT137" s="104"/>
      <c r="AU137" s="152">
        <v>305772572</v>
      </c>
      <c r="AV137" s="104"/>
      <c r="AW137" s="2">
        <v>1220666</v>
      </c>
      <c r="AX137" s="2">
        <v>18436677</v>
      </c>
      <c r="AY137" s="2">
        <v>287335895</v>
      </c>
      <c r="AZ137" s="2">
        <v>18436677</v>
      </c>
      <c r="BA137" s="1">
        <v>0</v>
      </c>
      <c r="BB137" s="2">
        <v>18436677</v>
      </c>
      <c r="BC137" s="1">
        <v>0</v>
      </c>
      <c r="BD137" s="1">
        <v>0</v>
      </c>
      <c r="BE137" s="20">
        <f t="shared" si="21"/>
        <v>0.49323361123251924</v>
      </c>
      <c r="BF137" s="21">
        <f t="shared" si="20"/>
        <v>0.49127241657164938</v>
      </c>
      <c r="BG137" s="20">
        <f t="shared" si="7"/>
        <v>2.9621462788823803E-2</v>
      </c>
      <c r="BH137" s="20">
        <f t="shared" si="8"/>
        <v>2.9621462788823803E-2</v>
      </c>
    </row>
    <row r="138" spans="1:60" s="9" customFormat="1" ht="16.5" x14ac:dyDescent="0.25">
      <c r="A138" s="95" t="s">
        <v>170</v>
      </c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147">
        <f>+AP98+AP106+AP112+AP120+AP126+AP132</f>
        <v>3515320616</v>
      </c>
      <c r="AQ138" s="37">
        <f t="shared" ref="AQ138:BD138" si="22">+AQ98+AQ106+AQ112+AQ120+AQ126+AQ132</f>
        <v>1688419087</v>
      </c>
      <c r="AR138" s="37">
        <f t="shared" si="22"/>
        <v>1826901529</v>
      </c>
      <c r="AS138" s="96">
        <f t="shared" si="22"/>
        <v>0</v>
      </c>
      <c r="AT138" s="97"/>
      <c r="AU138" s="159">
        <f t="shared" si="22"/>
        <v>1662725114</v>
      </c>
      <c r="AV138" s="98"/>
      <c r="AW138" s="37">
        <f t="shared" si="22"/>
        <v>25693973</v>
      </c>
      <c r="AX138" s="37">
        <f t="shared" si="22"/>
        <v>115258245</v>
      </c>
      <c r="AY138" s="37">
        <f t="shared" si="22"/>
        <v>1547466869</v>
      </c>
      <c r="AZ138" s="37">
        <f t="shared" si="22"/>
        <v>115258245</v>
      </c>
      <c r="BA138" s="37">
        <f t="shared" si="22"/>
        <v>0</v>
      </c>
      <c r="BB138" s="147">
        <f t="shared" si="22"/>
        <v>115258245</v>
      </c>
      <c r="BC138" s="37">
        <f t="shared" si="22"/>
        <v>0</v>
      </c>
      <c r="BD138" s="37">
        <f t="shared" si="22"/>
        <v>0</v>
      </c>
      <c r="BE138" s="38">
        <f t="shared" si="21"/>
        <v>0.48030301398829789</v>
      </c>
      <c r="BF138" s="39">
        <f t="shared" si="20"/>
        <v>0.47299387328487136</v>
      </c>
      <c r="BG138" s="38">
        <f t="shared" si="7"/>
        <v>3.2787406211371307E-2</v>
      </c>
      <c r="BH138" s="38">
        <f t="shared" si="8"/>
        <v>3.2787406211371307E-2</v>
      </c>
    </row>
    <row r="139" spans="1:60" s="13" customFormat="1" ht="16.5" x14ac:dyDescent="0.25">
      <c r="A139" s="92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4"/>
      <c r="AP139" s="11"/>
      <c r="AQ139" s="11"/>
      <c r="AR139" s="11"/>
      <c r="AS139" s="92"/>
      <c r="AT139" s="94"/>
      <c r="AU139" s="160"/>
      <c r="AV139" s="161"/>
      <c r="AW139" s="11"/>
      <c r="AX139" s="11"/>
      <c r="AY139" s="11"/>
      <c r="AZ139" s="11"/>
      <c r="BA139" s="11"/>
      <c r="BB139" s="11"/>
      <c r="BC139" s="12"/>
      <c r="BD139" s="12"/>
      <c r="BE139" s="20"/>
      <c r="BF139" s="21"/>
      <c r="BG139" s="20"/>
      <c r="BH139" s="20"/>
    </row>
    <row r="140" spans="1:60" s="9" customFormat="1" ht="16.5" x14ac:dyDescent="0.25">
      <c r="A140" s="95" t="s">
        <v>171</v>
      </c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147">
        <f>AP138+AP97</f>
        <v>11016834076</v>
      </c>
      <c r="AQ140" s="37">
        <f>AQ138+AQ97</f>
        <v>3684018126.3800001</v>
      </c>
      <c r="AR140" s="37">
        <f>AR138+AR97</f>
        <v>7324138508.6199999</v>
      </c>
      <c r="AS140" s="96">
        <f t="shared" ref="AS140:BC140" si="23">AS138+AS97</f>
        <v>8455331</v>
      </c>
      <c r="AT140" s="97"/>
      <c r="AU140" s="159">
        <f t="shared" si="23"/>
        <v>3552730371.4000001</v>
      </c>
      <c r="AV140" s="98"/>
      <c r="AW140" s="40">
        <f t="shared" si="23"/>
        <v>131287754.98</v>
      </c>
      <c r="AX140" s="40">
        <f t="shared" si="23"/>
        <v>1440852136.9200001</v>
      </c>
      <c r="AY140" s="40">
        <f t="shared" si="23"/>
        <v>2111878234.48</v>
      </c>
      <c r="AZ140" s="40">
        <f t="shared" si="23"/>
        <v>1440852136.9200001</v>
      </c>
      <c r="BA140" s="40">
        <f t="shared" si="23"/>
        <v>0</v>
      </c>
      <c r="BB140" s="163">
        <f t="shared" si="23"/>
        <v>1440852136.9200001</v>
      </c>
      <c r="BC140" s="40">
        <f t="shared" si="23"/>
        <v>0</v>
      </c>
      <c r="BD140" s="37">
        <f t="shared" ref="BD140" si="24">+BD111+BD138</f>
        <v>0</v>
      </c>
      <c r="BE140" s="38">
        <f>+AQ140/AP140</f>
        <v>0.33439898440565385</v>
      </c>
      <c r="BF140" s="39">
        <f t="shared" si="20"/>
        <v>0.32248197139862234</v>
      </c>
      <c r="BG140" s="38">
        <f>+AX140/AP140</f>
        <v>0.13078640623796575</v>
      </c>
      <c r="BH140" s="38">
        <f t="shared" ref="BH140" si="25">+BB140/AP140</f>
        <v>0.13078640623796575</v>
      </c>
    </row>
    <row r="142" spans="1:60" ht="79.5" customHeight="1" x14ac:dyDescent="0.25"/>
    <row r="143" spans="1:60" s="60" customFormat="1" ht="16.5" x14ac:dyDescent="0.25">
      <c r="A143" s="53" t="s">
        <v>176</v>
      </c>
      <c r="B143" s="54"/>
      <c r="C143" s="54"/>
      <c r="D143" s="53"/>
      <c r="E143" s="53"/>
      <c r="F143" s="55"/>
      <c r="G143" s="56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8"/>
      <c r="AI143" s="59"/>
      <c r="AJ143" s="53" t="s">
        <v>177</v>
      </c>
      <c r="AK143" s="57"/>
      <c r="AL143" s="57"/>
      <c r="AM143" s="57"/>
      <c r="AN143" s="59"/>
      <c r="AO143" s="59"/>
      <c r="AP143" s="149"/>
      <c r="AQ143" s="59"/>
      <c r="AR143" s="59"/>
      <c r="AS143" s="59"/>
      <c r="AT143" s="59"/>
      <c r="AU143" s="149"/>
      <c r="AV143" s="149"/>
      <c r="AW143" s="59"/>
      <c r="AX143" s="59"/>
      <c r="BB143" s="164"/>
    </row>
    <row r="144" spans="1:60" s="60" customFormat="1" ht="13.5" customHeight="1" x14ac:dyDescent="0.25">
      <c r="A144" s="53" t="s">
        <v>178</v>
      </c>
      <c r="B144" s="54"/>
      <c r="C144" s="54"/>
      <c r="D144" s="53"/>
      <c r="E144" s="53"/>
      <c r="F144" s="55"/>
      <c r="G144" s="56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8"/>
      <c r="AI144" s="59"/>
      <c r="AJ144" s="53" t="s">
        <v>179</v>
      </c>
      <c r="AK144" s="57"/>
      <c r="AL144" s="57"/>
      <c r="AM144" s="57"/>
      <c r="AN144" s="59"/>
      <c r="AO144" s="59"/>
      <c r="AP144" s="149"/>
      <c r="AQ144" s="59"/>
      <c r="AR144" s="59"/>
      <c r="AS144" s="59"/>
      <c r="AT144" s="59"/>
      <c r="AU144" s="149"/>
      <c r="AV144" s="149"/>
      <c r="AW144" s="59"/>
      <c r="AX144" s="59"/>
      <c r="BB144" s="164"/>
    </row>
    <row r="145" spans="42:44" x14ac:dyDescent="0.25">
      <c r="AQ145" s="8"/>
      <c r="AR145" s="8"/>
    </row>
    <row r="146" spans="42:44" x14ac:dyDescent="0.25">
      <c r="AP146" s="150"/>
      <c r="AQ146" s="8"/>
      <c r="AR146" s="8"/>
    </row>
    <row r="147" spans="42:44" x14ac:dyDescent="0.25">
      <c r="AQ147" s="8"/>
      <c r="AR147" s="8"/>
    </row>
  </sheetData>
  <mergeCells count="1684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8:R18"/>
    <mergeCell ref="AS17:AT17"/>
    <mergeCell ref="AU17:AV17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S48:AT48"/>
    <mergeCell ref="AU48:AV48"/>
    <mergeCell ref="A77:B77"/>
    <mergeCell ref="C77:D77"/>
    <mergeCell ref="E77:F77"/>
    <mergeCell ref="G77:H77"/>
    <mergeCell ref="I77:K77"/>
    <mergeCell ref="L77:N77"/>
    <mergeCell ref="O77:P77"/>
    <mergeCell ref="Q77:R77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AF78:AH78"/>
    <mergeCell ref="AJ78:AO78"/>
    <mergeCell ref="AS78:AT78"/>
    <mergeCell ref="AU78:AV78"/>
    <mergeCell ref="AS49:AT49"/>
    <mergeCell ref="AU49:AV49"/>
    <mergeCell ref="A78:B78"/>
    <mergeCell ref="C78:D78"/>
    <mergeCell ref="E78:F78"/>
    <mergeCell ref="G78:H78"/>
    <mergeCell ref="I78:K78"/>
    <mergeCell ref="L78:N78"/>
    <mergeCell ref="O78:P78"/>
    <mergeCell ref="Q78:R78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77:Z77"/>
    <mergeCell ref="AA77:AE77"/>
    <mergeCell ref="AF77:AH77"/>
    <mergeCell ref="AJ77:AO77"/>
    <mergeCell ref="AS77:AT77"/>
    <mergeCell ref="AU77:AV77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AS50:AT50"/>
    <mergeCell ref="AU50:AV50"/>
    <mergeCell ref="A79:B79"/>
    <mergeCell ref="C79:D79"/>
    <mergeCell ref="E79:F79"/>
    <mergeCell ref="G79:H79"/>
    <mergeCell ref="I79:K79"/>
    <mergeCell ref="L79:N79"/>
    <mergeCell ref="O79:P79"/>
    <mergeCell ref="Q79:R79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9:Z69"/>
    <mergeCell ref="AA69:AE69"/>
    <mergeCell ref="AF69:AH69"/>
    <mergeCell ref="AJ69:AO69"/>
    <mergeCell ref="AS69:AT69"/>
    <mergeCell ref="AU69:AV69"/>
    <mergeCell ref="AS80:AT80"/>
    <mergeCell ref="AU80:AV80"/>
    <mergeCell ref="A69:B69"/>
    <mergeCell ref="C69:D69"/>
    <mergeCell ref="E69:F69"/>
    <mergeCell ref="G69:H69"/>
    <mergeCell ref="I69:K69"/>
    <mergeCell ref="L69:N69"/>
    <mergeCell ref="O69:P69"/>
    <mergeCell ref="Q69:R69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81:Z81"/>
    <mergeCell ref="AA81:AE81"/>
    <mergeCell ref="AF81:AH81"/>
    <mergeCell ref="AJ81:AO81"/>
    <mergeCell ref="AS81:AT81"/>
    <mergeCell ref="AU81:AV81"/>
    <mergeCell ref="AS72:AT72"/>
    <mergeCell ref="AU72:AV72"/>
    <mergeCell ref="A81:B81"/>
    <mergeCell ref="C81:D81"/>
    <mergeCell ref="E81:F81"/>
    <mergeCell ref="G81:H81"/>
    <mergeCell ref="I81:K81"/>
    <mergeCell ref="L81:N81"/>
    <mergeCell ref="O81:P81"/>
    <mergeCell ref="Q81:R81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AS79:AT79"/>
    <mergeCell ref="AU79:AV79"/>
    <mergeCell ref="S78:Z78"/>
    <mergeCell ref="AA78:AE78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AS91:AT91"/>
    <mergeCell ref="AU91:AV91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8:R98"/>
    <mergeCell ref="S95:Z95"/>
    <mergeCell ref="AA95:AE95"/>
    <mergeCell ref="AF95:AH95"/>
    <mergeCell ref="AJ95:AO95"/>
    <mergeCell ref="AS95:AT95"/>
    <mergeCell ref="AU95:AV95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I110:K110"/>
    <mergeCell ref="L110:N110"/>
    <mergeCell ref="O110:P110"/>
    <mergeCell ref="Q110:R110"/>
    <mergeCell ref="E108:F108"/>
    <mergeCell ref="G108:H108"/>
    <mergeCell ref="I108:K108"/>
    <mergeCell ref="L108:N108"/>
    <mergeCell ref="A108:B108"/>
    <mergeCell ref="C108:D108"/>
    <mergeCell ref="S99:Z99"/>
    <mergeCell ref="AA99:AE99"/>
    <mergeCell ref="AF99:AH99"/>
    <mergeCell ref="AJ99:AO99"/>
    <mergeCell ref="AS99:AT99"/>
    <mergeCell ref="AU99:AV99"/>
    <mergeCell ref="AS100:AT100"/>
    <mergeCell ref="AU100:AV100"/>
    <mergeCell ref="A99:B99"/>
    <mergeCell ref="C99:D99"/>
    <mergeCell ref="E99:F99"/>
    <mergeCell ref="G99:H99"/>
    <mergeCell ref="I99:K99"/>
    <mergeCell ref="L99:N99"/>
    <mergeCell ref="O99:P99"/>
    <mergeCell ref="Q99:R99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2:Z102"/>
    <mergeCell ref="AA102:AE102"/>
    <mergeCell ref="AF102:AH102"/>
    <mergeCell ref="AJ102:AO102"/>
    <mergeCell ref="AS113:AT113"/>
    <mergeCell ref="S105:Z105"/>
    <mergeCell ref="AA105:AE105"/>
    <mergeCell ref="AF105:AH105"/>
    <mergeCell ref="AJ105:AO105"/>
    <mergeCell ref="AS105:AT105"/>
    <mergeCell ref="AA109:AE109"/>
    <mergeCell ref="AF109:AH109"/>
    <mergeCell ref="AJ109:AO109"/>
    <mergeCell ref="AS109:AT109"/>
    <mergeCell ref="AS102:AT102"/>
    <mergeCell ref="S112:Z112"/>
    <mergeCell ref="AA112:AE112"/>
    <mergeCell ref="AF112:AH112"/>
    <mergeCell ref="AJ112:AO112"/>
    <mergeCell ref="AS112:AT112"/>
    <mergeCell ref="AU113:AV113"/>
    <mergeCell ref="AS107:AT107"/>
    <mergeCell ref="AU107:AV107"/>
    <mergeCell ref="AS110:AT110"/>
    <mergeCell ref="AU110:AV110"/>
    <mergeCell ref="AS108:AT108"/>
    <mergeCell ref="AU108:AV108"/>
    <mergeCell ref="AU105:AV105"/>
    <mergeCell ref="AS103:AT103"/>
    <mergeCell ref="AU103:AV103"/>
    <mergeCell ref="AU102:AV102"/>
    <mergeCell ref="AS104:AT104"/>
    <mergeCell ref="AU104:AV104"/>
    <mergeCell ref="AU112:AV112"/>
    <mergeCell ref="AS106:AT106"/>
    <mergeCell ref="AU106:AV106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S109:Z109"/>
    <mergeCell ref="G110:H110"/>
    <mergeCell ref="O108:P108"/>
    <mergeCell ref="Q108:R108"/>
    <mergeCell ref="S108:Z108"/>
    <mergeCell ref="AA108:AE108"/>
    <mergeCell ref="AF108:AH108"/>
    <mergeCell ref="AJ108:AO108"/>
    <mergeCell ref="S118:Z118"/>
    <mergeCell ref="AA118:AE118"/>
    <mergeCell ref="AF118:AH118"/>
    <mergeCell ref="AJ118:AO118"/>
    <mergeCell ref="AS118:AT118"/>
    <mergeCell ref="AU118:AV118"/>
    <mergeCell ref="AS114:AT114"/>
    <mergeCell ref="AU114:AV114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5:Z115"/>
    <mergeCell ref="AA115:AE115"/>
    <mergeCell ref="AF115:AH115"/>
    <mergeCell ref="AJ115:AO115"/>
    <mergeCell ref="S101:Z101"/>
    <mergeCell ref="AA101:AE101"/>
    <mergeCell ref="AF101:AH101"/>
    <mergeCell ref="AJ101:AO101"/>
    <mergeCell ref="AS101:AT101"/>
    <mergeCell ref="AU101:AV101"/>
    <mergeCell ref="AS116:AT116"/>
    <mergeCell ref="AU116:AV116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3:Z113"/>
    <mergeCell ref="AA113:AE113"/>
    <mergeCell ref="AF113:AH113"/>
    <mergeCell ref="AJ113:AO113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A117:B117"/>
    <mergeCell ref="C117:D117"/>
    <mergeCell ref="E117:F117"/>
    <mergeCell ref="G117:H117"/>
    <mergeCell ref="I117:K117"/>
    <mergeCell ref="L117:N117"/>
    <mergeCell ref="AU109:AV109"/>
    <mergeCell ref="AS111:AT111"/>
    <mergeCell ref="AU111:AV111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A110:B110"/>
    <mergeCell ref="C110:D110"/>
    <mergeCell ref="E110:F110"/>
    <mergeCell ref="AS119:AT119"/>
    <mergeCell ref="AU119:AV119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AS115:AT115"/>
    <mergeCell ref="AU115:AV115"/>
    <mergeCell ref="AS117:AT117"/>
    <mergeCell ref="AU117:AV117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7:P117"/>
    <mergeCell ref="Q117:R117"/>
    <mergeCell ref="S117:Z117"/>
    <mergeCell ref="AA117:AE117"/>
    <mergeCell ref="AF117:AH117"/>
    <mergeCell ref="AJ117:AO117"/>
    <mergeCell ref="I126:K126"/>
    <mergeCell ref="L126:N126"/>
    <mergeCell ref="S127:Z127"/>
    <mergeCell ref="AA127:AE127"/>
    <mergeCell ref="AF127:AH127"/>
    <mergeCell ref="AJ127:AO127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E124:F124"/>
    <mergeCell ref="G124:H124"/>
    <mergeCell ref="I124:K124"/>
    <mergeCell ref="L124:N124"/>
    <mergeCell ref="AS123:AT123"/>
    <mergeCell ref="AU123:AV123"/>
    <mergeCell ref="E121:F121"/>
    <mergeCell ref="G121:H121"/>
    <mergeCell ref="I121:K121"/>
    <mergeCell ref="L121:N121"/>
    <mergeCell ref="S122:Z122"/>
    <mergeCell ref="AJ123:AO123"/>
    <mergeCell ref="S132:Z132"/>
    <mergeCell ref="AA132:AE132"/>
    <mergeCell ref="AF132:AH132"/>
    <mergeCell ref="AJ132:AO132"/>
    <mergeCell ref="AS132:AT132"/>
    <mergeCell ref="AU132:AV132"/>
    <mergeCell ref="AS126:AT126"/>
    <mergeCell ref="AU126:AV126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O128:P128"/>
    <mergeCell ref="Q128:R128"/>
    <mergeCell ref="S128:Z128"/>
    <mergeCell ref="AA128:AE128"/>
    <mergeCell ref="AF128:AH128"/>
    <mergeCell ref="AJ128:AO128"/>
    <mergeCell ref="AS122:AT122"/>
    <mergeCell ref="AU122:AV122"/>
    <mergeCell ref="AS124:AT124"/>
    <mergeCell ref="AU124:AV124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A128:B128"/>
    <mergeCell ref="C128:D128"/>
    <mergeCell ref="E128:F128"/>
    <mergeCell ref="G128:H128"/>
    <mergeCell ref="I128:K128"/>
    <mergeCell ref="L128:N128"/>
    <mergeCell ref="AS127:AT127"/>
    <mergeCell ref="AU127:AV127"/>
    <mergeCell ref="AS121:AT121"/>
    <mergeCell ref="AU121:AV121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AA122:AE122"/>
    <mergeCell ref="AF122:AH122"/>
    <mergeCell ref="AJ122:AO122"/>
    <mergeCell ref="S123:Z123"/>
    <mergeCell ref="AA123:AE123"/>
    <mergeCell ref="AF123:AH123"/>
    <mergeCell ref="S134:Z134"/>
    <mergeCell ref="AA134:AE134"/>
    <mergeCell ref="AF134:AH134"/>
    <mergeCell ref="AJ134:AO134"/>
    <mergeCell ref="AS134:AT134"/>
    <mergeCell ref="AU134:AV134"/>
    <mergeCell ref="AS136:AT136"/>
    <mergeCell ref="AU136:AV136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AS133:AT133"/>
    <mergeCell ref="AU133:AV133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0:Z130"/>
    <mergeCell ref="AA130:AE130"/>
    <mergeCell ref="AF130:AH130"/>
    <mergeCell ref="AJ130:AO130"/>
    <mergeCell ref="AF131:AH131"/>
    <mergeCell ref="AJ131:AO131"/>
    <mergeCell ref="AS131:AT131"/>
    <mergeCell ref="AU131:AV131"/>
    <mergeCell ref="AS125:AT125"/>
    <mergeCell ref="AU125:AV125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E129:F129"/>
    <mergeCell ref="G129:H129"/>
    <mergeCell ref="I129:K129"/>
    <mergeCell ref="L129:N129"/>
    <mergeCell ref="S131:Z131"/>
    <mergeCell ref="AA131:AE131"/>
    <mergeCell ref="E130:F130"/>
    <mergeCell ref="G130:H130"/>
    <mergeCell ref="I130:K130"/>
    <mergeCell ref="L130:N130"/>
    <mergeCell ref="O130:P130"/>
    <mergeCell ref="Q130:R130"/>
    <mergeCell ref="AS130:AT130"/>
    <mergeCell ref="AU130:AV130"/>
    <mergeCell ref="AS128:AT128"/>
    <mergeCell ref="AU128:AV128"/>
    <mergeCell ref="A130:B130"/>
    <mergeCell ref="C130:D130"/>
    <mergeCell ref="I137:K137"/>
    <mergeCell ref="L137:N137"/>
    <mergeCell ref="S135:Z135"/>
    <mergeCell ref="AA135:AE135"/>
    <mergeCell ref="AF135:AH135"/>
    <mergeCell ref="AJ135:AO135"/>
    <mergeCell ref="AS135:AT135"/>
    <mergeCell ref="AU135:AV135"/>
    <mergeCell ref="AS129:AT129"/>
    <mergeCell ref="AU129:AV129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A139:AO139"/>
    <mergeCell ref="AS139:AT139"/>
    <mergeCell ref="A140:AO140"/>
    <mergeCell ref="AS140:AT140"/>
    <mergeCell ref="AU140:AV140"/>
    <mergeCell ref="A96:AO96"/>
    <mergeCell ref="AS97:AT97"/>
    <mergeCell ref="AU96:AV96"/>
    <mergeCell ref="A97:AO97"/>
    <mergeCell ref="AU97:AV97"/>
    <mergeCell ref="AS96:AT96"/>
    <mergeCell ref="A47:AO47"/>
    <mergeCell ref="AS47:AT47"/>
    <mergeCell ref="AU47:AV47"/>
    <mergeCell ref="A82:AO82"/>
    <mergeCell ref="AU82:AV82"/>
    <mergeCell ref="AS82:AT82"/>
    <mergeCell ref="AS137:AT137"/>
    <mergeCell ref="AU137:AV137"/>
    <mergeCell ref="AS138:AT138"/>
    <mergeCell ref="AU138:AV138"/>
    <mergeCell ref="A138:AO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zoomScaleNormal="100" workbookViewId="0">
      <selection activeCell="E4" sqref="E4"/>
    </sheetView>
  </sheetViews>
  <sheetFormatPr baseColWidth="10" defaultRowHeight="13.5" x14ac:dyDescent="0.25"/>
  <cols>
    <col min="1" max="1" width="40.5703125" style="52" customWidth="1"/>
    <col min="2" max="2" width="14.5703125" style="52" customWidth="1"/>
    <col min="3" max="3" width="14.42578125" style="52" customWidth="1"/>
    <col min="4" max="4" width="15" style="52" customWidth="1"/>
    <col min="5" max="5" width="12.140625" style="52" customWidth="1"/>
    <col min="6" max="6" width="11.42578125" style="52"/>
    <col min="7" max="7" width="13.42578125" style="52" customWidth="1"/>
    <col min="8" max="8" width="11.42578125" style="52"/>
    <col min="9" max="9" width="34.85546875" style="52" customWidth="1"/>
    <col min="10" max="16384" width="11.42578125" style="52"/>
  </cols>
  <sheetData>
    <row r="1" spans="1:9" s="22" customFormat="1" ht="27" x14ac:dyDescent="0.25">
      <c r="A1" s="74" t="s">
        <v>25</v>
      </c>
      <c r="B1" s="61" t="s">
        <v>180</v>
      </c>
      <c r="C1" s="61" t="s">
        <v>181</v>
      </c>
      <c r="D1" s="61" t="s">
        <v>182</v>
      </c>
      <c r="E1" s="15" t="s">
        <v>173</v>
      </c>
      <c r="F1" s="14" t="s">
        <v>175</v>
      </c>
      <c r="G1" s="14" t="s">
        <v>183</v>
      </c>
    </row>
    <row r="2" spans="1:9" s="64" customFormat="1" x14ac:dyDescent="0.25">
      <c r="A2" s="62" t="s">
        <v>165</v>
      </c>
      <c r="B2" s="63">
        <f>+'Ejecución presupuestal'!AP47</f>
        <v>6224081767</v>
      </c>
      <c r="C2" s="63">
        <v>1248293183</v>
      </c>
      <c r="D2" s="63">
        <v>1232970480</v>
      </c>
      <c r="E2" s="79">
        <f>+C2/B2</f>
        <v>0.20055860924231975</v>
      </c>
      <c r="F2" s="80">
        <f>+D2/B2</f>
        <v>0.19809676770912513</v>
      </c>
      <c r="G2" s="80">
        <f>+D2/C2</f>
        <v>0.98772507676187482</v>
      </c>
      <c r="H2" s="72"/>
      <c r="I2" s="72"/>
    </row>
    <row r="3" spans="1:9" s="64" customFormat="1" ht="27" x14ac:dyDescent="0.25">
      <c r="A3" s="62" t="s">
        <v>166</v>
      </c>
      <c r="B3" s="73">
        <v>800332825</v>
      </c>
      <c r="C3" s="73">
        <v>602737456.39999998</v>
      </c>
      <c r="D3" s="73">
        <v>82357793.920000002</v>
      </c>
      <c r="E3" s="79">
        <f t="shared" ref="E3:E4" si="0">+C3/B3</f>
        <v>0.75310850382776684</v>
      </c>
      <c r="F3" s="80">
        <f t="shared" ref="F3:F4" si="1">+D3/B3</f>
        <v>0.10290443094096509</v>
      </c>
      <c r="G3" s="80">
        <f t="shared" ref="G3:G4" si="2">+D3/C3</f>
        <v>0.13663958170428381</v>
      </c>
    </row>
    <row r="4" spans="1:9" s="64" customFormat="1" x14ac:dyDescent="0.25">
      <c r="A4" s="62" t="s">
        <v>168</v>
      </c>
      <c r="B4" s="63">
        <v>477098868</v>
      </c>
      <c r="C4" s="63">
        <v>38974618</v>
      </c>
      <c r="D4" s="63">
        <v>10265618</v>
      </c>
      <c r="E4" s="79">
        <f t="shared" si="0"/>
        <v>8.1690862448242071E-2</v>
      </c>
      <c r="F4" s="80">
        <f t="shared" si="1"/>
        <v>2.1516751953391765E-2</v>
      </c>
      <c r="G4" s="80">
        <f t="shared" si="2"/>
        <v>0.26339239553290811</v>
      </c>
    </row>
    <row r="5" spans="1:9" s="68" customFormat="1" ht="23.25" customHeight="1" x14ac:dyDescent="0.25">
      <c r="A5" s="69" t="s">
        <v>169</v>
      </c>
      <c r="B5" s="70">
        <f>SUM(B2:B4)</f>
        <v>7501513460</v>
      </c>
      <c r="C5" s="70">
        <f t="shared" ref="C5:D5" si="3">SUM(C2:C4)</f>
        <v>1890005257.4000001</v>
      </c>
      <c r="D5" s="70">
        <f t="shared" si="3"/>
        <v>1325593891.9200001</v>
      </c>
      <c r="E5" s="81">
        <f>+C5/B5</f>
        <v>0.25194985884888355</v>
      </c>
      <c r="F5" s="82">
        <f>+D5/B5</f>
        <v>0.17671019308149052</v>
      </c>
      <c r="G5" s="82">
        <f>+D5/C5</f>
        <v>0.70137047858986556</v>
      </c>
    </row>
    <row r="6" spans="1:9" s="66" customFormat="1" ht="393" customHeight="1" x14ac:dyDescent="0.25">
      <c r="I6" s="87" t="s">
        <v>184</v>
      </c>
    </row>
    <row r="7" spans="1:9" s="66" customFormat="1" ht="36.75" customHeight="1" x14ac:dyDescent="0.25">
      <c r="I7" s="88"/>
    </row>
    <row r="8" spans="1:9" s="66" customFormat="1" ht="36.75" customHeight="1" x14ac:dyDescent="0.25">
      <c r="A8" s="76" t="s">
        <v>25</v>
      </c>
      <c r="B8" s="75" t="s">
        <v>180</v>
      </c>
      <c r="C8" s="61" t="s">
        <v>181</v>
      </c>
      <c r="D8" s="61" t="s">
        <v>182</v>
      </c>
      <c r="E8" s="15" t="s">
        <v>173</v>
      </c>
      <c r="F8" s="14" t="s">
        <v>175</v>
      </c>
      <c r="G8" s="14" t="s">
        <v>183</v>
      </c>
    </row>
    <row r="9" spans="1:9" s="65" customFormat="1" ht="40.5" x14ac:dyDescent="0.25">
      <c r="A9" s="67" t="s">
        <v>145</v>
      </c>
      <c r="B9" s="85">
        <v>2125189009</v>
      </c>
      <c r="C9" s="85">
        <v>1041732361</v>
      </c>
      <c r="D9" s="85">
        <v>87383856</v>
      </c>
      <c r="E9" s="83">
        <f>+C9/B9</f>
        <v>0.49018339384795867</v>
      </c>
      <c r="F9" s="84">
        <f>+D9/B9</f>
        <v>4.1118157316801747E-2</v>
      </c>
      <c r="G9" s="84">
        <f>+D9/C9</f>
        <v>8.3883211534406768E-2</v>
      </c>
    </row>
    <row r="10" spans="1:9" s="65" customFormat="1" ht="40.5" x14ac:dyDescent="0.25">
      <c r="A10" s="67" t="s">
        <v>158</v>
      </c>
      <c r="B10" s="85">
        <v>1390131607</v>
      </c>
      <c r="C10" s="85">
        <v>505734508</v>
      </c>
      <c r="D10" s="85">
        <v>27874389</v>
      </c>
      <c r="E10" s="83">
        <f>+C10/B10</f>
        <v>0.36380333016915573</v>
      </c>
      <c r="F10" s="84">
        <f>+D10/B10</f>
        <v>2.0051618752957395E-2</v>
      </c>
      <c r="G10" s="84">
        <f>+D10/C10</f>
        <v>5.5116644324377406E-2</v>
      </c>
    </row>
    <row r="11" spans="1:9" s="68" customFormat="1" ht="24" customHeight="1" x14ac:dyDescent="0.25">
      <c r="A11" s="71" t="s">
        <v>170</v>
      </c>
      <c r="B11" s="86">
        <f>SUM(B9:B10)</f>
        <v>3515320616</v>
      </c>
      <c r="C11" s="86">
        <f t="shared" ref="C11:D11" si="4">SUM(C9:C10)</f>
        <v>1547466869</v>
      </c>
      <c r="D11" s="86">
        <f t="shared" si="4"/>
        <v>115258245</v>
      </c>
      <c r="E11" s="77">
        <f>+C11/B11</f>
        <v>0.44020646707350009</v>
      </c>
      <c r="F11" s="78">
        <f>+D11/B11</f>
        <v>3.2787406211371307E-2</v>
      </c>
      <c r="G11" s="78">
        <f>+D11/C11</f>
        <v>7.4481882170751662E-2</v>
      </c>
    </row>
    <row r="12" spans="1:9" ht="4.5" customHeight="1" x14ac:dyDescent="0.25"/>
    <row r="13" spans="1:9" ht="386.25" customHeight="1" x14ac:dyDescent="0.25">
      <c r="I13" s="87" t="s">
        <v>185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presupuestal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2024-04-01T15:36:23Z</dcterms:created>
  <dcterms:modified xsi:type="dcterms:W3CDTF">2024-04-24T20:41:29Z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