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5\PÁGINA WEB\2024\"/>
    </mc:Choice>
  </mc:AlternateContent>
  <xr:revisionPtr revIDLastSave="0" documentId="13_ncr:1_{2E28049D-C889-4FCD-9C76-D2EA4FB9F377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Ejecución presupuestal" sheetId="5" r:id="rId1"/>
    <sheet name="Grafica" sheetId="4" r:id="rId2"/>
  </sheets>
  <calcPr calcId="191029"/>
</workbook>
</file>

<file path=xl/calcChain.xml><?xml version="1.0" encoding="utf-8"?>
<calcChain xmlns="http://schemas.openxmlformats.org/spreadsheetml/2006/main">
  <c r="F11" i="4" l="1"/>
  <c r="D11" i="4"/>
  <c r="C11" i="4"/>
  <c r="F5" i="4"/>
  <c r="D5" i="4"/>
  <c r="C5" i="4"/>
  <c r="B11" i="4"/>
  <c r="B5" i="4"/>
  <c r="H10" i="4" l="1"/>
  <c r="H9" i="4"/>
  <c r="G10" i="4"/>
  <c r="G9" i="4"/>
  <c r="E10" i="4"/>
  <c r="E9" i="4"/>
  <c r="H4" i="4"/>
  <c r="H3" i="4"/>
  <c r="G4" i="4"/>
  <c r="E2" i="4"/>
  <c r="AA27" i="5"/>
  <c r="Z27" i="5"/>
  <c r="Y27" i="5"/>
  <c r="X27" i="5"/>
  <c r="W27" i="5"/>
  <c r="V27" i="5"/>
  <c r="U27" i="5"/>
  <c r="T27" i="5"/>
  <c r="S27" i="5"/>
  <c r="R27" i="5"/>
  <c r="Q27" i="5"/>
  <c r="AA19" i="5"/>
  <c r="Z19" i="5"/>
  <c r="Y19" i="5"/>
  <c r="X19" i="5"/>
  <c r="W19" i="5"/>
  <c r="V19" i="5"/>
  <c r="U19" i="5"/>
  <c r="T19" i="5"/>
  <c r="E4" i="4" s="1"/>
  <c r="S19" i="5"/>
  <c r="R19" i="5"/>
  <c r="Q19" i="5"/>
  <c r="Q20" i="5" s="1"/>
  <c r="AA11" i="5"/>
  <c r="Z11" i="5"/>
  <c r="Y11" i="5"/>
  <c r="X11" i="5"/>
  <c r="G3" i="4" s="1"/>
  <c r="W11" i="5"/>
  <c r="V11" i="5"/>
  <c r="U11" i="5"/>
  <c r="T11" i="5"/>
  <c r="E3" i="4" s="1"/>
  <c r="S11" i="5"/>
  <c r="R11" i="5"/>
  <c r="Q11" i="5"/>
  <c r="AA8" i="5"/>
  <c r="AA20" i="5" s="1"/>
  <c r="Z8" i="5"/>
  <c r="Y8" i="5"/>
  <c r="Y20" i="5" s="1"/>
  <c r="X8" i="5"/>
  <c r="X20" i="5" s="1"/>
  <c r="W8" i="5"/>
  <c r="W20" i="5" s="1"/>
  <c r="V8" i="5"/>
  <c r="V20" i="5" s="1"/>
  <c r="U8" i="5"/>
  <c r="U20" i="5" s="1"/>
  <c r="T8" i="5"/>
  <c r="S8" i="5"/>
  <c r="S20" i="5" s="1"/>
  <c r="R8" i="5"/>
  <c r="Q8" i="5"/>
  <c r="Z20" i="5" l="1"/>
  <c r="G2" i="4"/>
  <c r="R20" i="5"/>
  <c r="T20" i="5"/>
  <c r="H2" i="4"/>
  <c r="E11" i="4"/>
  <c r="K3" i="4" l="1"/>
  <c r="E5" i="4"/>
  <c r="K2" i="4"/>
  <c r="I4" i="4"/>
  <c r="J2" i="4"/>
  <c r="J4" i="4"/>
  <c r="H11" i="4"/>
  <c r="J11" i="4" s="1"/>
  <c r="J9" i="4"/>
  <c r="G5" i="4"/>
  <c r="K9" i="4"/>
  <c r="I2" i="4"/>
  <c r="H5" i="4"/>
  <c r="J10" i="4"/>
  <c r="K10" i="4"/>
  <c r="G11" i="4"/>
  <c r="I10" i="4"/>
  <c r="I9" i="4"/>
  <c r="K4" i="4"/>
  <c r="J3" i="4"/>
  <c r="I3" i="4"/>
  <c r="K11" i="4" l="1"/>
  <c r="I5" i="4"/>
  <c r="I11" i="4"/>
  <c r="K5" i="4"/>
  <c r="J5" i="4"/>
</calcChain>
</file>

<file path=xl/sharedStrings.xml><?xml version="1.0" encoding="utf-8"?>
<sst xmlns="http://schemas.openxmlformats.org/spreadsheetml/2006/main" count="342" uniqueCount="98">
  <si>
    <t/>
  </si>
  <si>
    <t>TIPO</t>
  </si>
  <si>
    <t>CTA</t>
  </si>
  <si>
    <t>ORD</t>
  </si>
  <si>
    <t>ITEM</t>
  </si>
  <si>
    <t>CONCEPTO</t>
  </si>
  <si>
    <t>FUENTE</t>
  </si>
  <si>
    <t>A</t>
  </si>
  <si>
    <t>Nación</t>
  </si>
  <si>
    <t>CSF</t>
  </si>
  <si>
    <t>10</t>
  </si>
  <si>
    <t>SSF</t>
  </si>
  <si>
    <t>11</t>
  </si>
  <si>
    <t>Propios</t>
  </si>
  <si>
    <t>20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</si>
  <si>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</si>
  <si>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</si>
  <si>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</si>
  <si>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</si>
  <si>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</si>
  <si>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</si>
  <si>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</si>
  <si>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</si>
  <si>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</si>
  <si>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</si>
  <si>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</si>
  <si>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</si>
  <si>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</si>
  <si>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</si>
  <si>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C</t>
  </si>
  <si>
    <t>21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</si>
  <si>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</si>
  <si>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</si>
  <si>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</si>
  <si>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</si>
  <si>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</si>
  <si>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</si>
  <si>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4699</t>
  </si>
  <si>
    <t>OPTIMIZACIÓN DE LAS CAPACIDADES INSTITUCIONALES PARA FORTALECER LA GESTIÓN DE LOS PROCESOS A NIVEL  NACIONAL</t>
  </si>
  <si>
    <t>% RP VS APROPIACIÓN</t>
  </si>
  <si>
    <t>% PAGOS VS APROPIACIÓN</t>
  </si>
  <si>
    <t>TOTAL GASTOS DE PERSONAL</t>
  </si>
  <si>
    <t>TOTAL GASTOS DE ADQUISICION DE BIENES Y SERVICIOS</t>
  </si>
  <si>
    <t>TOTAL GASTOS DE TRANSFERENCIAS</t>
  </si>
  <si>
    <t>TOTAL GASTOS DE FUNCIONAMIENTO</t>
  </si>
  <si>
    <t>APROPIACION
VIGENTE</t>
  </si>
  <si>
    <t>COMPROMISOS</t>
  </si>
  <si>
    <t>PAGOS</t>
  </si>
  <si>
    <t>% PAGOS VS COMPROMETIDO</t>
  </si>
  <si>
    <t xml:space="preserve">TOTAL GASTOS DE INVERSION </t>
  </si>
  <si>
    <t>Año Fiscal:</t>
  </si>
  <si>
    <t>Vigencia:</t>
  </si>
  <si>
    <t>Actual</t>
  </si>
  <si>
    <t>Periodo:</t>
  </si>
  <si>
    <t>Enero-Diciembre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</si>
  <si>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</si>
  <si>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</si>
  <si>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</si>
  <si>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</si>
  <si>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</si>
  <si>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</si>
  <si>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</si>
  <si>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</si>
  <si>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</si>
  <si>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</si>
  <si>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</si>
  <si>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</si>
  <si>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</si>
  <si>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</si>
  <si>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</si>
  <si>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</si>
  <si>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</si>
  <si>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</si>
  <si>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</si>
  <si>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</si>
  <si>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</si>
  <si>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46-04-00</t>
  </si>
  <si>
    <t xml:space="preserve">INSTITUTO NACIONAL PARA CIEGOS (INCI) </t>
  </si>
  <si>
    <t>A-01-01-01</t>
  </si>
  <si>
    <t>A-01-01-02</t>
  </si>
  <si>
    <t>A-01-01-03</t>
  </si>
  <si>
    <t>A-02</t>
  </si>
  <si>
    <t>A-03-03-01-999</t>
  </si>
  <si>
    <t>999</t>
  </si>
  <si>
    <t>OTRAS TRANSFERENCIAS - DISTRIBUCIÓN PREVIO CONCEPTO DGPPN</t>
  </si>
  <si>
    <t>A-03-04-02-012</t>
  </si>
  <si>
    <t>A-03-10</t>
  </si>
  <si>
    <t>A-08-01</t>
  </si>
  <si>
    <t>A-08-04-01</t>
  </si>
  <si>
    <t>C-4601-1500-2-707010</t>
  </si>
  <si>
    <t>C-4699-1500-2-707010</t>
  </si>
  <si>
    <t>La Ejecución de Gastos de funcionamiento en relación con los  Compromisos Presupuestales con corte a diciembre de 2024 fueron del 91% y por concepto de Pagos fue del 90,9%, considerandose una ejecución apropiada para la vigencia 2024.</t>
  </si>
  <si>
    <t>APROPIACION BLOQUEADA</t>
  </si>
  <si>
    <t>APROPIACION INICIAL</t>
  </si>
  <si>
    <t>APROPIACION REDUCIDA</t>
  </si>
  <si>
    <t>APROPIACION ADICINADA</t>
  </si>
  <si>
    <t>La Ejecución de Gastos de Inversión con relación a los  Compromisos Presupuestales a corte a diciembre de 2024 fue del 79,6%  y por concepto de Pagos fue del 77,1% en el plan de adquisiciones con recursos de inversión para la vigencia de 2024.</t>
  </si>
  <si>
    <t>APROPIACION ADICIONADA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</si>
</sst>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rgb="FF000000"/>
      <name val="Arial Narrow"/>
      <family val="2"/>
    </font>
    <font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5">
    <xf numFmtId="0" fontId="2" fillId="0" borderId="0" xfId="0" applyFont="1" applyFill="1" applyBorder="1"/>
    <xf numFmtId="0" fontId="4" fillId="0" borderId="1" xfId="3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9" fontId="5" fillId="0" borderId="0" xfId="2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vertical="top"/>
    </xf>
    <xf numFmtId="0" fontId="4" fillId="6" borderId="4" xfId="0" applyNumberFormat="1" applyFont="1" applyFill="1" applyBorder="1" applyAlignment="1">
      <alignment vertical="center" wrapText="1"/>
    </xf>
    <xf numFmtId="43" fontId="4" fillId="6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7" fillId="0" borderId="1" xfId="1" applyFont="1" applyFill="1" applyBorder="1" applyAlignment="1">
      <alignment horizontal="right" vertical="top" wrapText="1"/>
    </xf>
    <xf numFmtId="164" fontId="5" fillId="0" borderId="1" xfId="4" applyNumberFormat="1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vertical="center" wrapText="1"/>
    </xf>
    <xf numFmtId="43" fontId="4" fillId="3" borderId="1" xfId="1" applyFont="1" applyFill="1" applyBorder="1" applyAlignment="1">
      <alignment horizontal="right" vertical="center" wrapText="1"/>
    </xf>
    <xf numFmtId="164" fontId="6" fillId="3" borderId="1" xfId="4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top" wrapText="1"/>
    </xf>
    <xf numFmtId="43" fontId="7" fillId="0" borderId="1" xfId="1" applyFont="1" applyFill="1" applyBorder="1" applyAlignment="1">
      <alignment horizontal="center" vertical="center" wrapText="1"/>
    </xf>
    <xf numFmtId="165" fontId="10" fillId="4" borderId="5" xfId="0" applyNumberFormat="1" applyFont="1" applyFill="1" applyBorder="1" applyAlignment="1">
      <alignment horizontal="right" vertical="center" wrapText="1" readingOrder="1"/>
    </xf>
    <xf numFmtId="0" fontId="4" fillId="0" borderId="5" xfId="0" applyNumberFormat="1" applyFont="1" applyFill="1" applyBorder="1" applyAlignment="1">
      <alignment horizontal="center" vertical="center" readingOrder="1"/>
    </xf>
    <xf numFmtId="0" fontId="4" fillId="0" borderId="0" xfId="0" applyNumberFormat="1" applyFont="1" applyFill="1" applyBorder="1" applyAlignment="1">
      <alignment horizontal="center" vertical="center" readingOrder="1"/>
    </xf>
    <xf numFmtId="0" fontId="5" fillId="0" borderId="0" xfId="0" applyFont="1" applyFill="1" applyBorder="1" applyAlignment="1"/>
    <xf numFmtId="0" fontId="7" fillId="0" borderId="5" xfId="0" applyNumberFormat="1" applyFont="1" applyFill="1" applyBorder="1" applyAlignment="1">
      <alignment horizontal="center" vertical="center" readingOrder="1"/>
    </xf>
    <xf numFmtId="0" fontId="7" fillId="0" borderId="5" xfId="0" applyNumberFormat="1" applyFont="1" applyFill="1" applyBorder="1" applyAlignment="1">
      <alignment horizontal="left" vertical="center" readingOrder="1"/>
    </xf>
    <xf numFmtId="0" fontId="7" fillId="0" borderId="5" xfId="0" applyNumberFormat="1" applyFont="1" applyFill="1" applyBorder="1" applyAlignment="1">
      <alignment vertical="center" readingOrder="1"/>
    </xf>
    <xf numFmtId="165" fontId="7" fillId="0" borderId="5" xfId="0" applyNumberFormat="1" applyFont="1" applyFill="1" applyBorder="1" applyAlignment="1">
      <alignment horizontal="right" vertical="center" readingOrder="1"/>
    </xf>
    <xf numFmtId="0" fontId="11" fillId="0" borderId="0" xfId="0" applyFont="1" applyFill="1" applyBorder="1"/>
    <xf numFmtId="165" fontId="10" fillId="7" borderId="5" xfId="0" applyNumberFormat="1" applyFont="1" applyFill="1" applyBorder="1" applyAlignment="1">
      <alignment horizontal="right" vertical="center" wrapText="1" readingOrder="1"/>
    </xf>
    <xf numFmtId="43" fontId="5" fillId="0" borderId="0" xfId="0" applyNumberFormat="1" applyFont="1" applyFill="1" applyBorder="1" applyAlignment="1">
      <alignment vertical="top"/>
    </xf>
    <xf numFmtId="0" fontId="6" fillId="0" borderId="1" xfId="3" applyNumberFormat="1" applyFont="1" applyFill="1" applyBorder="1" applyAlignment="1">
      <alignment horizontal="center" vertical="center" wrapText="1" readingOrder="1"/>
    </xf>
    <xf numFmtId="164" fontId="5" fillId="0" borderId="1" xfId="2" applyNumberFormat="1" applyFont="1" applyFill="1" applyBorder="1" applyAlignment="1">
      <alignment horizontal="center" vertical="center"/>
    </xf>
    <xf numFmtId="164" fontId="6" fillId="6" borderId="1" xfId="2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 wrapText="1" readingOrder="1"/>
    </xf>
    <xf numFmtId="0" fontId="10" fillId="4" borderId="7" xfId="0" applyNumberFormat="1" applyFont="1" applyFill="1" applyBorder="1" applyAlignment="1">
      <alignment horizontal="center" vertical="center" wrapText="1" readingOrder="1"/>
    </xf>
    <xf numFmtId="0" fontId="10" fillId="4" borderId="8" xfId="0" applyNumberFormat="1" applyFont="1" applyFill="1" applyBorder="1" applyAlignment="1">
      <alignment horizontal="center" vertical="center" wrapText="1" readingOrder="1"/>
    </xf>
    <xf numFmtId="0" fontId="10" fillId="7" borderId="6" xfId="0" applyNumberFormat="1" applyFont="1" applyFill="1" applyBorder="1" applyAlignment="1">
      <alignment horizontal="center" vertical="center" wrapText="1" readingOrder="1"/>
    </xf>
    <xf numFmtId="0" fontId="10" fillId="7" borderId="7" xfId="0" applyNumberFormat="1" applyFont="1" applyFill="1" applyBorder="1" applyAlignment="1">
      <alignment horizontal="center" vertical="center" wrapText="1" readingOrder="1"/>
    </xf>
    <xf numFmtId="0" fontId="10" fillId="7" borderId="8" xfId="0" applyNumberFormat="1" applyFont="1" applyFill="1" applyBorder="1" applyAlignment="1">
      <alignment horizontal="center" vertical="center" wrapText="1" readingOrder="1"/>
    </xf>
  </cellXfs>
  <cellStyles count="5">
    <cellStyle name="Millares" xfId="1" builtinId="3"/>
    <cellStyle name="Normal" xfId="0" builtinId="0"/>
    <cellStyle name="Normal 2 2" xfId="3" xr:uid="{00000000-0005-0000-0000-000002000000}"/>
    <cellStyle name="Porcentaje" xfId="2" builtinId="5"/>
    <cellStyle name="Porcentaje 2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FUNCIONAMIENTO A DICIEMBRE</a:t>
            </a:r>
            <a:r>
              <a:rPr lang="en-US" baseline="0"/>
              <a:t> </a:t>
            </a:r>
            <a:r>
              <a:rPr lang="en-US"/>
              <a:t>31</a:t>
            </a:r>
            <a:r>
              <a:rPr lang="en-US" baseline="0"/>
              <a:t> DE 20</a:t>
            </a:r>
            <a:r>
              <a:rPr lang="en-US"/>
              <a:t>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Grafica!$A$2</c:f>
              <c:strCache>
                <c:ptCount val="1"/>
                <c:pt idx="0">
                  <c:v>TOTAL GASTOS DE PERSONAL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Grafica!$E$1:$H$1</c:f>
              <c:strCache>
                <c:ptCount val="4"/>
                <c:pt idx="0">
                  <c:v>APROPIACION
VIGENTE</c:v>
                </c:pt>
                <c:pt idx="1">
                  <c:v>APROPIACION BLOQUEADA</c:v>
                </c:pt>
                <c:pt idx="2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Grafica!$E$2:$H$2</c:f>
              <c:numCache>
                <c:formatCode>_(* #,##0.00_);_(* \(#,##0.00\);_(* "-"??_);_(@_)</c:formatCode>
                <c:ptCount val="4"/>
                <c:pt idx="0">
                  <c:v>6317081767</c:v>
                </c:pt>
                <c:pt idx="1">
                  <c:v>0</c:v>
                </c:pt>
                <c:pt idx="2">
                  <c:v>5945722727</c:v>
                </c:pt>
                <c:pt idx="3">
                  <c:v>5945722727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3-44BD-9AC0-E75C08BCD306}"/>
            </c:ext>
          </c:extLst>
        </c:ser>
        <c:ser>
          <c:idx val="1"/>
          <c:order val="1"/>
          <c:tx>
            <c:strRef>
              <c:f>Grafica!$A$3</c:f>
              <c:strCache>
                <c:ptCount val="1"/>
                <c:pt idx="0">
                  <c:v>TOTAL GASTOS DE ADQUISICION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Grafica!$E$1:$H$1</c:f>
              <c:strCache>
                <c:ptCount val="4"/>
                <c:pt idx="0">
                  <c:v>APROPIACION
VIGENTE</c:v>
                </c:pt>
                <c:pt idx="1">
                  <c:v>APROPIACION BLOQUEADA</c:v>
                </c:pt>
                <c:pt idx="2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Grafica!$E$3:$H$3</c:f>
              <c:numCache>
                <c:formatCode>_(* #,##0.00_);_(* \(#,##0.00\);_(* "-"??_);_(@_)</c:formatCode>
                <c:ptCount val="4"/>
                <c:pt idx="0">
                  <c:v>787877494</c:v>
                </c:pt>
                <c:pt idx="1">
                  <c:v>0</c:v>
                </c:pt>
                <c:pt idx="2">
                  <c:v>751018444.89999998</c:v>
                </c:pt>
                <c:pt idx="3">
                  <c:v>745853567.41000009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3-44BD-9AC0-E75C08BCD306}"/>
            </c:ext>
          </c:extLst>
        </c:ser>
        <c:ser>
          <c:idx val="2"/>
          <c:order val="2"/>
          <c:tx>
            <c:strRef>
              <c:f>Grafica!$A$4</c:f>
              <c:strCache>
                <c:ptCount val="1"/>
                <c:pt idx="0">
                  <c:v>TOTAL GASTOS DE TRANSFERENCIAS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Grafica!$E$1:$H$1</c:f>
              <c:strCache>
                <c:ptCount val="4"/>
                <c:pt idx="0">
                  <c:v>APROPIACION
VIGENTE</c:v>
                </c:pt>
                <c:pt idx="1">
                  <c:v>APROPIACION BLOQUEADA</c:v>
                </c:pt>
                <c:pt idx="2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Grafica!$E$4:$H$4</c:f>
              <c:numCache>
                <c:formatCode>_(* #,##0.00_);_(* \(#,##0.00\);_(* "-"??_);_(@_)</c:formatCode>
                <c:ptCount val="4"/>
                <c:pt idx="0">
                  <c:v>690199093</c:v>
                </c:pt>
                <c:pt idx="1">
                  <c:v>173985294</c:v>
                </c:pt>
                <c:pt idx="2">
                  <c:v>395924148</c:v>
                </c:pt>
                <c:pt idx="3">
                  <c:v>395924148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3-44BD-9AC0-E75C08BCD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40131536"/>
        <c:axId val="-40134256"/>
      </c:barChart>
      <c:catAx>
        <c:axId val="-4013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34256"/>
        <c:crossesAt val="0"/>
        <c:auto val="1"/>
        <c:lblAlgn val="ctr"/>
        <c:lblOffset val="100"/>
        <c:noMultiLvlLbl val="0"/>
      </c:catAx>
      <c:valAx>
        <c:axId val="-4013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PRESUPUESTO</a:t>
                </a:r>
              </a:p>
            </c:rich>
          </c:tx>
          <c:layout>
            <c:manualLayout>
              <c:xMode val="edge"/>
              <c:yMode val="edge"/>
              <c:x val="0.44598684581209569"/>
              <c:y val="0.8556721563010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3153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INVERSIÓN A DICIEMBRE 31</a:t>
            </a:r>
            <a:r>
              <a:rPr lang="en-US" baseline="0"/>
              <a:t> DE 20</a:t>
            </a:r>
            <a:r>
              <a:rPr lang="en-US"/>
              <a:t>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Grafica!$A$9</c:f>
              <c:strCache>
                <c:ptCount val="1"/>
                <c:pt idx="0">
                  <c:v>MEJORAMIENTO DE LOS PROCESOS DE ATENCIÓN PARA EL BENEFICIO DE LAS PERSONAS CON DISCAPACIDAD VISUAL A NIVEL   NACIONAL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Grafica!$E$8:$H$8</c:f>
              <c:strCache>
                <c:ptCount val="4"/>
                <c:pt idx="0">
                  <c:v>APROPIACION
VIGENTE</c:v>
                </c:pt>
                <c:pt idx="1">
                  <c:v>APROPIACION BLOQUEADA</c:v>
                </c:pt>
                <c:pt idx="2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Grafica!$E$9:$H$9</c:f>
              <c:numCache>
                <c:formatCode>_(* #,##0.00_);_(* \(#,##0.00\);_(* "-"??_);_(@_)</c:formatCode>
                <c:ptCount val="4"/>
                <c:pt idx="0">
                  <c:v>1942059135</c:v>
                </c:pt>
                <c:pt idx="1">
                  <c:v>0</c:v>
                </c:pt>
                <c:pt idx="2">
                  <c:v>1644951629.73</c:v>
                </c:pt>
                <c:pt idx="3">
                  <c:v>1590450203.73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3-42D7-B17F-248E791AF7A5}"/>
            </c:ext>
          </c:extLst>
        </c:ser>
        <c:ser>
          <c:idx val="1"/>
          <c:order val="1"/>
          <c:tx>
            <c:strRef>
              <c:f>Grafica!$A$10</c:f>
              <c:strCache>
                <c:ptCount val="1"/>
                <c:pt idx="0">
                  <c:v>OPTIMIZACIÓN DE LAS CAPACIDADES INSTITUCIONALES PARA FORTALECER LA GESTIÓN DE LOS PROCESOS A NIVEL  NACIONAL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Grafica!$E$8:$H$8</c:f>
              <c:strCache>
                <c:ptCount val="4"/>
                <c:pt idx="0">
                  <c:v>APROPIACION
VIGENTE</c:v>
                </c:pt>
                <c:pt idx="1">
                  <c:v>APROPIACION BLOQUEADA</c:v>
                </c:pt>
                <c:pt idx="2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Grafica!$E$10:$H$10</c:f>
              <c:numCache>
                <c:formatCode>_(* #,##0.00_);_(* \(#,##0.00\);_(* "-"??_);_(@_)</c:formatCode>
                <c:ptCount val="4"/>
                <c:pt idx="0">
                  <c:v>1124092838</c:v>
                </c:pt>
                <c:pt idx="1">
                  <c:v>0</c:v>
                </c:pt>
                <c:pt idx="2">
                  <c:v>795152796.95000005</c:v>
                </c:pt>
                <c:pt idx="3">
                  <c:v>772629440.95000005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3-42D7-B17F-248E791A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-40140784"/>
        <c:axId val="-40143504"/>
      </c:barChart>
      <c:catAx>
        <c:axId val="-401407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43504"/>
        <c:crossesAt val="0"/>
        <c:auto val="1"/>
        <c:lblAlgn val="ctr"/>
        <c:lblOffset val="100"/>
        <c:noMultiLvlLbl val="0"/>
      </c:catAx>
      <c:valAx>
        <c:axId val="-4014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VALOR PRESUPUESTO</a:t>
                </a:r>
              </a:p>
            </c:rich>
          </c:tx>
          <c:layout>
            <c:manualLayout>
              <c:xMode val="edge"/>
              <c:yMode val="edge"/>
              <c:x val="0.44598684581209569"/>
              <c:y val="0.8556721563010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14078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5</xdr:row>
      <xdr:rowOff>66675</xdr:rowOff>
    </xdr:from>
    <xdr:to>
      <xdr:col>11</xdr:col>
      <xdr:colOff>9525</xdr:colOff>
      <xdr:row>5</xdr:row>
      <xdr:rowOff>3472103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789990-56B4-40AE-9BBA-B51576E19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11</xdr:col>
      <xdr:colOff>0</xdr:colOff>
      <xdr:row>12</xdr:row>
      <xdr:rowOff>4338878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7CFB1B-8077-442F-972D-EC5D57415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topLeftCell="A4" workbookViewId="0">
      <selection activeCell="H29" sqref="H29"/>
    </sheetView>
  </sheetViews>
  <sheetFormatPr baseColWidth="10" defaultRowHeight="13.5" zeroHeight="1" x14ac:dyDescent="0.25"/>
  <cols>
    <col min="1" max="1" width="13.42578125" style="28" customWidth="1"/>
    <col min="2" max="2" width="27" style="28" customWidth="1"/>
    <col min="3" max="3" width="21.5703125" style="28" customWidth="1"/>
    <col min="4" max="11" width="5.42578125" style="28" customWidth="1"/>
    <col min="12" max="12" width="7" style="28" customWidth="1"/>
    <col min="13" max="13" width="9.5703125" style="28" customWidth="1"/>
    <col min="14" max="14" width="8" style="28" customWidth="1"/>
    <col min="15" max="15" width="9.5703125" style="28" customWidth="1"/>
    <col min="16" max="16" width="27.5703125" style="28" customWidth="1"/>
    <col min="17" max="27" width="18.85546875" style="28" customWidth="1"/>
    <col min="28" max="28" width="0" style="28" hidden="1" customWidth="1"/>
    <col min="29" max="29" width="6.42578125" style="28" customWidth="1"/>
    <col min="30" max="16384" width="11.42578125" style="28"/>
  </cols>
  <sheetData>
    <row r="1" spans="1:27" hidden="1" x14ac:dyDescent="0.25">
      <c r="A1" s="26" t="s">
        <v>50</v>
      </c>
      <c r="B1" s="26">
        <v>2024</v>
      </c>
      <c r="C1" s="27" t="s">
        <v>0</v>
      </c>
      <c r="D1" s="27" t="s">
        <v>0</v>
      </c>
      <c r="E1" s="27" t="s">
        <v>0</v>
      </c>
      <c r="F1" s="27" t="s">
        <v>0</v>
      </c>
      <c r="G1" s="27" t="s">
        <v>0</v>
      </c>
      <c r="H1" s="27" t="s">
        <v>0</v>
      </c>
      <c r="I1" s="27" t="s">
        <v>0</v>
      </c>
      <c r="J1" s="27" t="s">
        <v>0</v>
      </c>
      <c r="K1" s="27" t="s">
        <v>0</v>
      </c>
      <c r="L1" s="27" t="s">
        <v>0</v>
      </c>
      <c r="M1" s="27" t="s">
        <v>0</v>
      </c>
      <c r="N1" s="27" t="s">
        <v>0</v>
      </c>
      <c r="O1" s="27" t="s">
        <v>0</v>
      </c>
      <c r="P1" s="27" t="s">
        <v>0</v>
      </c>
      <c r="Q1" s="27" t="s">
        <v>0</v>
      </c>
      <c r="R1" s="27" t="s">
        <v>0</v>
      </c>
      <c r="S1" s="27" t="s">
        <v>0</v>
      </c>
      <c r="T1" s="27" t="s">
        <v>0</v>
      </c>
      <c r="U1" s="27" t="s">
        <v>0</v>
      </c>
      <c r="V1" s="27" t="s">
        <v>0</v>
      </c>
      <c r="W1" s="27" t="s">
        <v>0</v>
      </c>
      <c r="X1" s="27" t="s">
        <v>0</v>
      </c>
      <c r="Y1" s="27" t="s">
        <v>0</v>
      </c>
      <c r="Z1" s="27" t="s">
        <v>0</v>
      </c>
      <c r="AA1" s="27" t="s">
        <v>0</v>
      </c>
    </row>
    <row r="2" spans="1:27" hidden="1" x14ac:dyDescent="0.25">
      <c r="A2" s="26" t="s">
        <v>51</v>
      </c>
      <c r="B2" s="26" t="s">
        <v>52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  <c r="Z2" s="27" t="s">
        <v>0</v>
      </c>
      <c r="AA2" s="27" t="s">
        <v>0</v>
      </c>
    </row>
    <row r="3" spans="1:27" hidden="1" x14ac:dyDescent="0.25">
      <c r="A3" s="26" t="s">
        <v>53</v>
      </c>
      <c r="B3" s="26" t="s">
        <v>54</v>
      </c>
      <c r="C3" s="27" t="s">
        <v>0</v>
      </c>
      <c r="D3" s="27" t="s">
        <v>0</v>
      </c>
      <c r="E3" s="27" t="s">
        <v>0</v>
      </c>
      <c r="F3" s="27" t="s">
        <v>0</v>
      </c>
      <c r="G3" s="27" t="s">
        <v>0</v>
      </c>
      <c r="H3" s="27" t="s">
        <v>0</v>
      </c>
      <c r="I3" s="27" t="s">
        <v>0</v>
      </c>
      <c r="J3" s="27" t="s">
        <v>0</v>
      </c>
      <c r="K3" s="27" t="s">
        <v>0</v>
      </c>
      <c r="L3" s="27" t="s">
        <v>0</v>
      </c>
      <c r="M3" s="27" t="s">
        <v>0</v>
      </c>
      <c r="N3" s="27" t="s">
        <v>0</v>
      </c>
      <c r="O3" s="27" t="s">
        <v>0</v>
      </c>
      <c r="P3" s="27" t="s">
        <v>0</v>
      </c>
      <c r="Q3" s="27" t="s">
        <v>0</v>
      </c>
      <c r="R3" s="27" t="s">
        <v>0</v>
      </c>
      <c r="S3" s="27" t="s">
        <v>0</v>
      </c>
      <c r="T3" s="27" t="s">
        <v>0</v>
      </c>
      <c r="U3" s="27" t="s">
        <v>0</v>
      </c>
      <c r="V3" s="27" t="s">
        <v>0</v>
      </c>
      <c r="W3" s="27" t="s">
        <v>0</v>
      </c>
      <c r="X3" s="27" t="s">
        <v>0</v>
      </c>
      <c r="Y3" s="27" t="s">
        <v>0</v>
      </c>
      <c r="Z3" s="27" t="s">
        <v>0</v>
      </c>
      <c r="AA3" s="27" t="s">
        <v>0</v>
      </c>
    </row>
    <row r="4" spans="1:27" x14ac:dyDescent="0.25">
      <c r="A4" s="26" t="s">
        <v>55</v>
      </c>
      <c r="B4" s="26" t="s">
        <v>56</v>
      </c>
      <c r="C4" s="26" t="s">
        <v>57</v>
      </c>
      <c r="D4" s="26" t="s">
        <v>1</v>
      </c>
      <c r="E4" s="26" t="s">
        <v>2</v>
      </c>
      <c r="F4" s="26" t="s">
        <v>58</v>
      </c>
      <c r="G4" s="26" t="s">
        <v>59</v>
      </c>
      <c r="H4" s="26" t="s">
        <v>3</v>
      </c>
      <c r="I4" s="26" t="s">
        <v>60</v>
      </c>
      <c r="J4" s="26" t="s">
        <v>4</v>
      </c>
      <c r="K4" s="26" t="s">
        <v>61</v>
      </c>
      <c r="L4" s="26" t="s">
        <v>62</v>
      </c>
      <c r="M4" s="26" t="s">
        <v>6</v>
      </c>
      <c r="N4" s="26" t="s">
        <v>63</v>
      </c>
      <c r="O4" s="26" t="s">
        <v>64</v>
      </c>
      <c r="P4" s="26" t="s">
        <v>65</v>
      </c>
      <c r="Q4" s="26" t="s">
        <v>66</v>
      </c>
      <c r="R4" s="26" t="s">
        <v>67</v>
      </c>
      <c r="S4" s="26" t="s">
        <v>68</v>
      </c>
      <c r="T4" s="26" t="s">
        <v>69</v>
      </c>
      <c r="U4" s="26" t="s">
        <v>70</v>
      </c>
      <c r="V4" s="26" t="s">
        <v>71</v>
      </c>
      <c r="W4" s="26" t="s">
        <v>72</v>
      </c>
      <c r="X4" s="26" t="s">
        <v>73</v>
      </c>
      <c r="Y4" s="26" t="s">
        <v>74</v>
      </c>
      <c r="Z4" s="26" t="s">
        <v>75</v>
      </c>
      <c r="AA4" s="26" t="s">
        <v>47</v>
      </c>
    </row>
    <row r="5" spans="1:27" x14ac:dyDescent="0.25">
      <c r="A5" s="29" t="s">
        <v>76</v>
      </c>
      <c r="B5" s="30" t="s">
        <v>77</v>
      </c>
      <c r="C5" s="31" t="s">
        <v>78</v>
      </c>
      <c r="D5" s="29" t="s">
        <v>7</v>
      </c>
      <c r="E5" s="29" t="s">
        <v>15</v>
      </c>
      <c r="F5" s="29" t="s">
        <v>15</v>
      </c>
      <c r="G5" s="29" t="s">
        <v>15</v>
      </c>
      <c r="H5" s="29"/>
      <c r="I5" s="29"/>
      <c r="J5" s="29"/>
      <c r="K5" s="29"/>
      <c r="L5" s="29"/>
      <c r="M5" s="29" t="s">
        <v>8</v>
      </c>
      <c r="N5" s="29" t="s">
        <v>10</v>
      </c>
      <c r="O5" s="29" t="s">
        <v>9</v>
      </c>
      <c r="P5" s="30" t="s">
        <v>16</v>
      </c>
      <c r="Q5" s="32">
        <v>4195123405</v>
      </c>
      <c r="R5" s="32">
        <v>0</v>
      </c>
      <c r="S5" s="32">
        <v>0</v>
      </c>
      <c r="T5" s="32">
        <v>4195123405</v>
      </c>
      <c r="U5" s="32">
        <v>0</v>
      </c>
      <c r="V5" s="32">
        <v>3965399633</v>
      </c>
      <c r="W5" s="32">
        <v>229723772</v>
      </c>
      <c r="X5" s="32">
        <v>3923399633</v>
      </c>
      <c r="Y5" s="32">
        <v>3923399633</v>
      </c>
      <c r="Z5" s="32">
        <v>3923399633</v>
      </c>
      <c r="AA5" s="32">
        <v>3923399633</v>
      </c>
    </row>
    <row r="6" spans="1:27" x14ac:dyDescent="0.25">
      <c r="A6" s="29" t="s">
        <v>76</v>
      </c>
      <c r="B6" s="30" t="s">
        <v>77</v>
      </c>
      <c r="C6" s="31" t="s">
        <v>79</v>
      </c>
      <c r="D6" s="29" t="s">
        <v>7</v>
      </c>
      <c r="E6" s="29" t="s">
        <v>15</v>
      </c>
      <c r="F6" s="29" t="s">
        <v>15</v>
      </c>
      <c r="G6" s="29" t="s">
        <v>17</v>
      </c>
      <c r="H6" s="29"/>
      <c r="I6" s="29"/>
      <c r="J6" s="29"/>
      <c r="K6" s="29"/>
      <c r="L6" s="29"/>
      <c r="M6" s="29" t="s">
        <v>8</v>
      </c>
      <c r="N6" s="29" t="s">
        <v>10</v>
      </c>
      <c r="O6" s="29" t="s">
        <v>9</v>
      </c>
      <c r="P6" s="30" t="s">
        <v>18</v>
      </c>
      <c r="Q6" s="32">
        <v>1486180944</v>
      </c>
      <c r="R6" s="32">
        <v>0</v>
      </c>
      <c r="S6" s="32">
        <v>0</v>
      </c>
      <c r="T6" s="32">
        <v>1486180944</v>
      </c>
      <c r="U6" s="32">
        <v>0</v>
      </c>
      <c r="V6" s="32">
        <v>1387667366</v>
      </c>
      <c r="W6" s="32">
        <v>98513578</v>
      </c>
      <c r="X6" s="32">
        <v>1387667366</v>
      </c>
      <c r="Y6" s="32">
        <v>1387667366</v>
      </c>
      <c r="Z6" s="32">
        <v>1387667366</v>
      </c>
      <c r="AA6" s="32">
        <v>1387667366</v>
      </c>
    </row>
    <row r="7" spans="1:27" x14ac:dyDescent="0.25">
      <c r="A7" s="29" t="s">
        <v>76</v>
      </c>
      <c r="B7" s="30" t="s">
        <v>77</v>
      </c>
      <c r="C7" s="31" t="s">
        <v>80</v>
      </c>
      <c r="D7" s="29" t="s">
        <v>7</v>
      </c>
      <c r="E7" s="29" t="s">
        <v>15</v>
      </c>
      <c r="F7" s="29" t="s">
        <v>15</v>
      </c>
      <c r="G7" s="29" t="s">
        <v>19</v>
      </c>
      <c r="H7" s="29"/>
      <c r="I7" s="29"/>
      <c r="J7" s="29"/>
      <c r="K7" s="29"/>
      <c r="L7" s="29"/>
      <c r="M7" s="29" t="s">
        <v>8</v>
      </c>
      <c r="N7" s="29" t="s">
        <v>10</v>
      </c>
      <c r="O7" s="29" t="s">
        <v>9</v>
      </c>
      <c r="P7" s="30" t="s">
        <v>20</v>
      </c>
      <c r="Q7" s="32">
        <v>542777418</v>
      </c>
      <c r="R7" s="32">
        <v>93000000</v>
      </c>
      <c r="S7" s="32">
        <v>0</v>
      </c>
      <c r="T7" s="32">
        <v>635777418</v>
      </c>
      <c r="U7" s="32">
        <v>0</v>
      </c>
      <c r="V7" s="32">
        <v>634655728</v>
      </c>
      <c r="W7" s="32">
        <v>1121690</v>
      </c>
      <c r="X7" s="32">
        <v>634655728</v>
      </c>
      <c r="Y7" s="32">
        <v>634655728</v>
      </c>
      <c r="Z7" s="32">
        <v>634655728</v>
      </c>
      <c r="AA7" s="32">
        <v>634655728</v>
      </c>
    </row>
    <row r="8" spans="1:27" s="33" customFormat="1" ht="16.5" x14ac:dyDescent="0.3">
      <c r="A8" s="39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  <c r="Q8" s="25">
        <f t="shared" ref="Q8:AA8" si="0">SUM(Q5:Q7)</f>
        <v>6224081767</v>
      </c>
      <c r="R8" s="25">
        <f t="shared" si="0"/>
        <v>93000000</v>
      </c>
      <c r="S8" s="25">
        <f t="shared" si="0"/>
        <v>0</v>
      </c>
      <c r="T8" s="25">
        <f t="shared" si="0"/>
        <v>6317081767</v>
      </c>
      <c r="U8" s="25">
        <f t="shared" si="0"/>
        <v>0</v>
      </c>
      <c r="V8" s="25">
        <f t="shared" si="0"/>
        <v>5987722727</v>
      </c>
      <c r="W8" s="25">
        <f t="shared" si="0"/>
        <v>329359040</v>
      </c>
      <c r="X8" s="25">
        <f t="shared" si="0"/>
        <v>5945722727</v>
      </c>
      <c r="Y8" s="25">
        <f t="shared" si="0"/>
        <v>5945722727</v>
      </c>
      <c r="Z8" s="25">
        <f t="shared" si="0"/>
        <v>5945722727</v>
      </c>
      <c r="AA8" s="25">
        <f t="shared" si="0"/>
        <v>5945722727</v>
      </c>
    </row>
    <row r="9" spans="1:27" x14ac:dyDescent="0.25">
      <c r="A9" s="29" t="s">
        <v>76</v>
      </c>
      <c r="B9" s="30" t="s">
        <v>77</v>
      </c>
      <c r="C9" s="31" t="s">
        <v>81</v>
      </c>
      <c r="D9" s="29" t="s">
        <v>7</v>
      </c>
      <c r="E9" s="29" t="s">
        <v>17</v>
      </c>
      <c r="F9" s="29"/>
      <c r="G9" s="29"/>
      <c r="H9" s="29"/>
      <c r="I9" s="29"/>
      <c r="J9" s="29"/>
      <c r="K9" s="29"/>
      <c r="L9" s="29"/>
      <c r="M9" s="29" t="s">
        <v>8</v>
      </c>
      <c r="N9" s="29" t="s">
        <v>10</v>
      </c>
      <c r="O9" s="29" t="s">
        <v>9</v>
      </c>
      <c r="P9" s="30" t="s">
        <v>21</v>
      </c>
      <c r="Q9" s="32">
        <v>774318119</v>
      </c>
      <c r="R9" s="32">
        <v>0</v>
      </c>
      <c r="S9" s="32">
        <v>0</v>
      </c>
      <c r="T9" s="32">
        <v>774318119</v>
      </c>
      <c r="U9" s="32">
        <v>0</v>
      </c>
      <c r="V9" s="32">
        <v>749776346.29999995</v>
      </c>
      <c r="W9" s="32">
        <v>24541772.699999999</v>
      </c>
      <c r="X9" s="32">
        <v>737708874.92999995</v>
      </c>
      <c r="Y9" s="32">
        <v>732543997.44000006</v>
      </c>
      <c r="Z9" s="32">
        <v>732543997.44000006</v>
      </c>
      <c r="AA9" s="32">
        <v>732543997.44000006</v>
      </c>
    </row>
    <row r="10" spans="1:27" x14ac:dyDescent="0.25">
      <c r="A10" s="29" t="s">
        <v>76</v>
      </c>
      <c r="B10" s="30" t="s">
        <v>77</v>
      </c>
      <c r="C10" s="31" t="s">
        <v>81</v>
      </c>
      <c r="D10" s="29" t="s">
        <v>7</v>
      </c>
      <c r="E10" s="29" t="s">
        <v>17</v>
      </c>
      <c r="F10" s="29"/>
      <c r="G10" s="29"/>
      <c r="H10" s="29"/>
      <c r="I10" s="29"/>
      <c r="J10" s="29"/>
      <c r="K10" s="29"/>
      <c r="L10" s="29"/>
      <c r="M10" s="29" t="s">
        <v>13</v>
      </c>
      <c r="N10" s="29" t="s">
        <v>14</v>
      </c>
      <c r="O10" s="29" t="s">
        <v>9</v>
      </c>
      <c r="P10" s="30" t="s">
        <v>21</v>
      </c>
      <c r="Q10" s="32">
        <v>26014706</v>
      </c>
      <c r="R10" s="32">
        <v>0</v>
      </c>
      <c r="S10" s="32">
        <v>12455331</v>
      </c>
      <c r="T10" s="32">
        <v>13559375</v>
      </c>
      <c r="U10" s="32">
        <v>0</v>
      </c>
      <c r="V10" s="32">
        <v>13559375</v>
      </c>
      <c r="W10" s="32">
        <v>0</v>
      </c>
      <c r="X10" s="32">
        <v>13309569.970000001</v>
      </c>
      <c r="Y10" s="32">
        <v>13309569.970000001</v>
      </c>
      <c r="Z10" s="32">
        <v>13309569.970000001</v>
      </c>
      <c r="AA10" s="32">
        <v>13309569.970000001</v>
      </c>
    </row>
    <row r="11" spans="1:27" s="33" customFormat="1" ht="16.5" x14ac:dyDescent="0.3">
      <c r="A11" s="39" t="s">
        <v>42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  <c r="Q11" s="25">
        <f>SUM(Q9:Q10)</f>
        <v>800332825</v>
      </c>
      <c r="R11" s="25">
        <f t="shared" ref="R11:AA11" si="1">SUM(R9:R10)</f>
        <v>0</v>
      </c>
      <c r="S11" s="25">
        <f t="shared" si="1"/>
        <v>12455331</v>
      </c>
      <c r="T11" s="25">
        <f t="shared" si="1"/>
        <v>787877494</v>
      </c>
      <c r="U11" s="25">
        <f t="shared" si="1"/>
        <v>0</v>
      </c>
      <c r="V11" s="25">
        <f t="shared" si="1"/>
        <v>763335721.29999995</v>
      </c>
      <c r="W11" s="25">
        <f t="shared" si="1"/>
        <v>24541772.699999999</v>
      </c>
      <c r="X11" s="25">
        <f t="shared" si="1"/>
        <v>751018444.89999998</v>
      </c>
      <c r="Y11" s="25">
        <f t="shared" si="1"/>
        <v>745853567.41000009</v>
      </c>
      <c r="Z11" s="25">
        <f t="shared" si="1"/>
        <v>745853567.41000009</v>
      </c>
      <c r="AA11" s="25">
        <f t="shared" si="1"/>
        <v>745853567.41000009</v>
      </c>
    </row>
    <row r="12" spans="1:27" x14ac:dyDescent="0.25">
      <c r="A12" s="29" t="s">
        <v>76</v>
      </c>
      <c r="B12" s="30" t="s">
        <v>77</v>
      </c>
      <c r="C12" s="31" t="s">
        <v>82</v>
      </c>
      <c r="D12" s="29" t="s">
        <v>7</v>
      </c>
      <c r="E12" s="29" t="s">
        <v>19</v>
      </c>
      <c r="F12" s="29" t="s">
        <v>19</v>
      </c>
      <c r="G12" s="29" t="s">
        <v>15</v>
      </c>
      <c r="H12" s="29" t="s">
        <v>83</v>
      </c>
      <c r="I12" s="29"/>
      <c r="J12" s="29"/>
      <c r="K12" s="29"/>
      <c r="L12" s="29"/>
      <c r="M12" s="29" t="s">
        <v>13</v>
      </c>
      <c r="N12" s="29" t="s">
        <v>14</v>
      </c>
      <c r="O12" s="29" t="s">
        <v>9</v>
      </c>
      <c r="P12" s="30" t="s">
        <v>84</v>
      </c>
      <c r="Q12" s="32">
        <v>173985294</v>
      </c>
      <c r="R12" s="32">
        <v>0</v>
      </c>
      <c r="S12" s="32">
        <v>0</v>
      </c>
      <c r="T12" s="32">
        <v>173985294</v>
      </c>
      <c r="U12" s="32">
        <v>173985294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</row>
    <row r="13" spans="1:27" x14ac:dyDescent="0.25">
      <c r="A13" s="29" t="s">
        <v>76</v>
      </c>
      <c r="B13" s="30" t="s">
        <v>77</v>
      </c>
      <c r="C13" s="31" t="s">
        <v>85</v>
      </c>
      <c r="D13" s="29" t="s">
        <v>7</v>
      </c>
      <c r="E13" s="29" t="s">
        <v>19</v>
      </c>
      <c r="F13" s="29" t="s">
        <v>22</v>
      </c>
      <c r="G13" s="29" t="s">
        <v>17</v>
      </c>
      <c r="H13" s="29" t="s">
        <v>23</v>
      </c>
      <c r="I13" s="29"/>
      <c r="J13" s="29"/>
      <c r="K13" s="29"/>
      <c r="L13" s="29"/>
      <c r="M13" s="29" t="s">
        <v>8</v>
      </c>
      <c r="N13" s="29" t="s">
        <v>10</v>
      </c>
      <c r="O13" s="29" t="s">
        <v>9</v>
      </c>
      <c r="P13" s="30" t="s">
        <v>24</v>
      </c>
      <c r="Q13" s="32">
        <v>19698155</v>
      </c>
      <c r="R13" s="32">
        <v>7000000</v>
      </c>
      <c r="S13" s="32">
        <v>0</v>
      </c>
      <c r="T13" s="32">
        <v>26698155</v>
      </c>
      <c r="U13" s="32">
        <v>0</v>
      </c>
      <c r="V13" s="32">
        <v>19812376</v>
      </c>
      <c r="W13" s="32">
        <v>6885779</v>
      </c>
      <c r="X13" s="32">
        <v>19812376</v>
      </c>
      <c r="Y13" s="32">
        <v>19812376</v>
      </c>
      <c r="Z13" s="32">
        <v>19812376</v>
      </c>
      <c r="AA13" s="32">
        <v>19812376</v>
      </c>
    </row>
    <row r="14" spans="1:27" x14ac:dyDescent="0.25">
      <c r="A14" s="29" t="s">
        <v>76</v>
      </c>
      <c r="B14" s="30" t="s">
        <v>77</v>
      </c>
      <c r="C14" s="31" t="s">
        <v>86</v>
      </c>
      <c r="D14" s="29" t="s">
        <v>7</v>
      </c>
      <c r="E14" s="29" t="s">
        <v>19</v>
      </c>
      <c r="F14" s="29" t="s">
        <v>10</v>
      </c>
      <c r="G14" s="29"/>
      <c r="H14" s="29"/>
      <c r="I14" s="29"/>
      <c r="J14" s="29"/>
      <c r="K14" s="29"/>
      <c r="L14" s="29"/>
      <c r="M14" s="29" t="s">
        <v>8</v>
      </c>
      <c r="N14" s="29" t="s">
        <v>10</v>
      </c>
      <c r="O14" s="29" t="s">
        <v>9</v>
      </c>
      <c r="P14" s="30" t="s">
        <v>25</v>
      </c>
      <c r="Q14" s="32">
        <v>427853914</v>
      </c>
      <c r="R14" s="32">
        <v>0</v>
      </c>
      <c r="S14" s="32">
        <v>0</v>
      </c>
      <c r="T14" s="32">
        <v>427853914</v>
      </c>
      <c r="U14" s="32">
        <v>0</v>
      </c>
      <c r="V14" s="32">
        <v>315198307</v>
      </c>
      <c r="W14" s="32">
        <v>112655607</v>
      </c>
      <c r="X14" s="32">
        <v>315198307</v>
      </c>
      <c r="Y14" s="32">
        <v>315198307</v>
      </c>
      <c r="Z14" s="32">
        <v>315198307</v>
      </c>
      <c r="AA14" s="32">
        <v>315198307</v>
      </c>
    </row>
    <row r="15" spans="1:27" x14ac:dyDescent="0.25">
      <c r="A15" s="29" t="s">
        <v>76</v>
      </c>
      <c r="B15" s="30" t="s">
        <v>77</v>
      </c>
      <c r="C15" s="31" t="s">
        <v>87</v>
      </c>
      <c r="D15" s="29" t="s">
        <v>7</v>
      </c>
      <c r="E15" s="29" t="s">
        <v>26</v>
      </c>
      <c r="F15" s="29" t="s">
        <v>15</v>
      </c>
      <c r="G15" s="29"/>
      <c r="H15" s="29"/>
      <c r="I15" s="29"/>
      <c r="J15" s="29"/>
      <c r="K15" s="29"/>
      <c r="L15" s="29"/>
      <c r="M15" s="29" t="s">
        <v>8</v>
      </c>
      <c r="N15" s="29" t="s">
        <v>10</v>
      </c>
      <c r="O15" s="29" t="s">
        <v>9</v>
      </c>
      <c r="P15" s="30" t="s">
        <v>27</v>
      </c>
      <c r="Q15" s="32">
        <v>29546799</v>
      </c>
      <c r="R15" s="32">
        <v>0</v>
      </c>
      <c r="S15" s="32">
        <v>0</v>
      </c>
      <c r="T15" s="32">
        <v>29546799</v>
      </c>
      <c r="U15" s="32">
        <v>0</v>
      </c>
      <c r="V15" s="32">
        <v>29153179</v>
      </c>
      <c r="W15" s="32">
        <v>393620</v>
      </c>
      <c r="X15" s="32">
        <v>29153179</v>
      </c>
      <c r="Y15" s="32">
        <v>29153179</v>
      </c>
      <c r="Z15" s="32">
        <v>29153179</v>
      </c>
      <c r="AA15" s="32">
        <v>29153179</v>
      </c>
    </row>
    <row r="16" spans="1:27" x14ac:dyDescent="0.25">
      <c r="A16" s="29" t="s">
        <v>76</v>
      </c>
      <c r="B16" s="30" t="s">
        <v>77</v>
      </c>
      <c r="C16" s="31" t="s">
        <v>87</v>
      </c>
      <c r="D16" s="29" t="s">
        <v>7</v>
      </c>
      <c r="E16" s="29" t="s">
        <v>26</v>
      </c>
      <c r="F16" s="29" t="s">
        <v>15</v>
      </c>
      <c r="G16" s="29"/>
      <c r="H16" s="29"/>
      <c r="I16" s="29"/>
      <c r="J16" s="29"/>
      <c r="K16" s="29"/>
      <c r="L16" s="29"/>
      <c r="M16" s="29" t="s">
        <v>13</v>
      </c>
      <c r="N16" s="29" t="s">
        <v>14</v>
      </c>
      <c r="O16" s="29" t="s">
        <v>9</v>
      </c>
      <c r="P16" s="30" t="s">
        <v>27</v>
      </c>
      <c r="Q16" s="32">
        <v>0</v>
      </c>
      <c r="R16" s="32">
        <v>12455331</v>
      </c>
      <c r="S16" s="32">
        <v>1734331</v>
      </c>
      <c r="T16" s="32">
        <v>10721000</v>
      </c>
      <c r="U16" s="32">
        <v>0</v>
      </c>
      <c r="V16" s="32">
        <v>10721000</v>
      </c>
      <c r="W16" s="32">
        <v>0</v>
      </c>
      <c r="X16" s="32">
        <v>10721000</v>
      </c>
      <c r="Y16" s="32">
        <v>10721000</v>
      </c>
      <c r="Z16" s="32">
        <v>10721000</v>
      </c>
      <c r="AA16" s="32">
        <v>10721000</v>
      </c>
    </row>
    <row r="17" spans="1:27" x14ac:dyDescent="0.25">
      <c r="A17" s="29" t="s">
        <v>76</v>
      </c>
      <c r="B17" s="30" t="s">
        <v>77</v>
      </c>
      <c r="C17" s="31" t="s">
        <v>88</v>
      </c>
      <c r="D17" s="29" t="s">
        <v>7</v>
      </c>
      <c r="E17" s="29" t="s">
        <v>26</v>
      </c>
      <c r="F17" s="29" t="s">
        <v>22</v>
      </c>
      <c r="G17" s="29" t="s">
        <v>15</v>
      </c>
      <c r="H17" s="29"/>
      <c r="I17" s="29"/>
      <c r="J17" s="29"/>
      <c r="K17" s="29"/>
      <c r="L17" s="29"/>
      <c r="M17" s="29" t="s">
        <v>8</v>
      </c>
      <c r="N17" s="29" t="s">
        <v>12</v>
      </c>
      <c r="O17" s="29" t="s">
        <v>11</v>
      </c>
      <c r="P17" s="30" t="s">
        <v>28</v>
      </c>
      <c r="Q17" s="32">
        <v>19659600</v>
      </c>
      <c r="R17" s="32">
        <v>0</v>
      </c>
      <c r="S17" s="32">
        <v>0</v>
      </c>
      <c r="T17" s="32">
        <v>19659600</v>
      </c>
      <c r="U17" s="32">
        <v>0</v>
      </c>
      <c r="V17" s="32">
        <v>19659600</v>
      </c>
      <c r="W17" s="32">
        <v>0</v>
      </c>
      <c r="X17" s="32">
        <v>19659600</v>
      </c>
      <c r="Y17" s="32">
        <v>19659600</v>
      </c>
      <c r="Z17" s="32">
        <v>19659600</v>
      </c>
      <c r="AA17" s="32">
        <v>19659600</v>
      </c>
    </row>
    <row r="18" spans="1:27" x14ac:dyDescent="0.25">
      <c r="A18" s="29" t="s">
        <v>76</v>
      </c>
      <c r="B18" s="30" t="s">
        <v>77</v>
      </c>
      <c r="C18" s="31" t="s">
        <v>88</v>
      </c>
      <c r="D18" s="29" t="s">
        <v>7</v>
      </c>
      <c r="E18" s="29" t="s">
        <v>26</v>
      </c>
      <c r="F18" s="29" t="s">
        <v>22</v>
      </c>
      <c r="G18" s="29" t="s">
        <v>15</v>
      </c>
      <c r="H18" s="29"/>
      <c r="I18" s="29"/>
      <c r="J18" s="29"/>
      <c r="K18" s="29"/>
      <c r="L18" s="29"/>
      <c r="M18" s="29" t="s">
        <v>13</v>
      </c>
      <c r="N18" s="29" t="s">
        <v>14</v>
      </c>
      <c r="O18" s="29" t="s">
        <v>9</v>
      </c>
      <c r="P18" s="30" t="s">
        <v>28</v>
      </c>
      <c r="Q18" s="32">
        <v>0</v>
      </c>
      <c r="R18" s="32">
        <v>1734331</v>
      </c>
      <c r="S18" s="32">
        <v>0</v>
      </c>
      <c r="T18" s="32">
        <v>1734331</v>
      </c>
      <c r="U18" s="32">
        <v>0</v>
      </c>
      <c r="V18" s="32">
        <v>1379686</v>
      </c>
      <c r="W18" s="32">
        <v>354645</v>
      </c>
      <c r="X18" s="32">
        <v>1379686</v>
      </c>
      <c r="Y18" s="32">
        <v>1379686</v>
      </c>
      <c r="Z18" s="32">
        <v>1379686</v>
      </c>
      <c r="AA18" s="32">
        <v>1379686</v>
      </c>
    </row>
    <row r="19" spans="1:27" s="33" customFormat="1" ht="16.5" x14ac:dyDescent="0.3">
      <c r="A19" s="39" t="s">
        <v>43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25">
        <f>SUM(Q12:Q18)</f>
        <v>670743762</v>
      </c>
      <c r="R19" s="25">
        <f t="shared" ref="R19:AA19" si="2">SUM(R12:R18)</f>
        <v>21189662</v>
      </c>
      <c r="S19" s="25">
        <f t="shared" si="2"/>
        <v>1734331</v>
      </c>
      <c r="T19" s="25">
        <f t="shared" si="2"/>
        <v>690199093</v>
      </c>
      <c r="U19" s="25">
        <f t="shared" si="2"/>
        <v>173985294</v>
      </c>
      <c r="V19" s="25">
        <f t="shared" si="2"/>
        <v>395924148</v>
      </c>
      <c r="W19" s="25">
        <f t="shared" si="2"/>
        <v>120289651</v>
      </c>
      <c r="X19" s="25">
        <f t="shared" si="2"/>
        <v>395924148</v>
      </c>
      <c r="Y19" s="25">
        <f t="shared" si="2"/>
        <v>395924148</v>
      </c>
      <c r="Z19" s="25">
        <f t="shared" si="2"/>
        <v>395924148</v>
      </c>
      <c r="AA19" s="25">
        <f t="shared" si="2"/>
        <v>395924148</v>
      </c>
    </row>
    <row r="20" spans="1:27" s="33" customFormat="1" ht="16.5" x14ac:dyDescent="0.3">
      <c r="A20" s="42" t="s">
        <v>44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34">
        <f>+Q8+Q11+Q19</f>
        <v>7695158354</v>
      </c>
      <c r="R20" s="34">
        <f t="shared" ref="R20:AA20" si="3">+R8+R11+R19</f>
        <v>114189662</v>
      </c>
      <c r="S20" s="34">
        <f t="shared" si="3"/>
        <v>14189662</v>
      </c>
      <c r="T20" s="34">
        <f t="shared" si="3"/>
        <v>7795158354</v>
      </c>
      <c r="U20" s="34">
        <f t="shared" si="3"/>
        <v>173985294</v>
      </c>
      <c r="V20" s="34">
        <f t="shared" si="3"/>
        <v>7146982596.3000002</v>
      </c>
      <c r="W20" s="34">
        <f t="shared" si="3"/>
        <v>474190463.69999999</v>
      </c>
      <c r="X20" s="34">
        <f t="shared" si="3"/>
        <v>7092665319.8999996</v>
      </c>
      <c r="Y20" s="34">
        <f t="shared" si="3"/>
        <v>7087500442.4099998</v>
      </c>
      <c r="Z20" s="34">
        <f t="shared" si="3"/>
        <v>7087500442.4099998</v>
      </c>
      <c r="AA20" s="34">
        <f t="shared" si="3"/>
        <v>7087500442.4099998</v>
      </c>
    </row>
    <row r="21" spans="1:27" x14ac:dyDescent="0.25">
      <c r="A21" s="29" t="s">
        <v>76</v>
      </c>
      <c r="B21" s="30" t="s">
        <v>77</v>
      </c>
      <c r="C21" s="31" t="s">
        <v>89</v>
      </c>
      <c r="D21" s="29" t="s">
        <v>29</v>
      </c>
      <c r="E21" s="29" t="s">
        <v>31</v>
      </c>
      <c r="F21" s="29" t="s">
        <v>32</v>
      </c>
      <c r="G21" s="29" t="s">
        <v>33</v>
      </c>
      <c r="H21" s="29" t="s">
        <v>35</v>
      </c>
      <c r="I21" s="29"/>
      <c r="J21" s="29"/>
      <c r="K21" s="29"/>
      <c r="L21" s="29"/>
      <c r="M21" s="29" t="s">
        <v>8</v>
      </c>
      <c r="N21" s="29" t="s">
        <v>10</v>
      </c>
      <c r="O21" s="29" t="s">
        <v>9</v>
      </c>
      <c r="P21" s="30" t="s">
        <v>36</v>
      </c>
      <c r="Q21" s="32">
        <v>1257528699</v>
      </c>
      <c r="R21" s="32">
        <v>0</v>
      </c>
      <c r="S21" s="32">
        <v>183129874</v>
      </c>
      <c r="T21" s="32">
        <v>1074398825</v>
      </c>
      <c r="U21" s="32">
        <v>0</v>
      </c>
      <c r="V21" s="32">
        <v>1030989820</v>
      </c>
      <c r="W21" s="32">
        <v>43409005</v>
      </c>
      <c r="X21" s="32">
        <v>1030989820</v>
      </c>
      <c r="Y21" s="32">
        <v>1012219956</v>
      </c>
      <c r="Z21" s="32">
        <v>1007238149</v>
      </c>
      <c r="AA21" s="32">
        <v>1007238149</v>
      </c>
    </row>
    <row r="22" spans="1:27" x14ac:dyDescent="0.25">
      <c r="A22" s="29" t="s">
        <v>76</v>
      </c>
      <c r="B22" s="30" t="s">
        <v>77</v>
      </c>
      <c r="C22" s="31" t="s">
        <v>89</v>
      </c>
      <c r="D22" s="29" t="s">
        <v>29</v>
      </c>
      <c r="E22" s="29" t="s">
        <v>31</v>
      </c>
      <c r="F22" s="29" t="s">
        <v>32</v>
      </c>
      <c r="G22" s="29" t="s">
        <v>33</v>
      </c>
      <c r="H22" s="29" t="s">
        <v>35</v>
      </c>
      <c r="I22" s="29"/>
      <c r="J22" s="29"/>
      <c r="K22" s="29"/>
      <c r="L22" s="29"/>
      <c r="M22" s="29" t="s">
        <v>13</v>
      </c>
      <c r="N22" s="29" t="s">
        <v>14</v>
      </c>
      <c r="O22" s="29" t="s">
        <v>9</v>
      </c>
      <c r="P22" s="30" t="s">
        <v>36</v>
      </c>
      <c r="Q22" s="32">
        <v>150000000</v>
      </c>
      <c r="R22" s="32">
        <v>0</v>
      </c>
      <c r="S22" s="32">
        <v>0</v>
      </c>
      <c r="T22" s="32">
        <v>150000000</v>
      </c>
      <c r="U22" s="32">
        <v>0</v>
      </c>
      <c r="V22" s="32">
        <v>101256469</v>
      </c>
      <c r="W22" s="32">
        <v>48743531</v>
      </c>
      <c r="X22" s="32">
        <v>101256469</v>
      </c>
      <c r="Y22" s="32">
        <v>101256469</v>
      </c>
      <c r="Z22" s="32">
        <v>101256469</v>
      </c>
      <c r="AA22" s="32">
        <v>101256469</v>
      </c>
    </row>
    <row r="23" spans="1:27" x14ac:dyDescent="0.25">
      <c r="A23" s="29" t="s">
        <v>76</v>
      </c>
      <c r="B23" s="30" t="s">
        <v>77</v>
      </c>
      <c r="C23" s="31" t="s">
        <v>89</v>
      </c>
      <c r="D23" s="29" t="s">
        <v>29</v>
      </c>
      <c r="E23" s="29" t="s">
        <v>31</v>
      </c>
      <c r="F23" s="29" t="s">
        <v>32</v>
      </c>
      <c r="G23" s="29" t="s">
        <v>33</v>
      </c>
      <c r="H23" s="29" t="s">
        <v>35</v>
      </c>
      <c r="I23" s="29"/>
      <c r="J23" s="29"/>
      <c r="K23" s="29"/>
      <c r="L23" s="29"/>
      <c r="M23" s="29" t="s">
        <v>13</v>
      </c>
      <c r="N23" s="29" t="s">
        <v>30</v>
      </c>
      <c r="O23" s="29" t="s">
        <v>9</v>
      </c>
      <c r="P23" s="30" t="s">
        <v>36</v>
      </c>
      <c r="Q23" s="32">
        <v>717660310</v>
      </c>
      <c r="R23" s="32">
        <v>0</v>
      </c>
      <c r="S23" s="32">
        <v>0</v>
      </c>
      <c r="T23" s="32">
        <v>717660310</v>
      </c>
      <c r="U23" s="32">
        <v>0</v>
      </c>
      <c r="V23" s="32">
        <v>515505340.73000002</v>
      </c>
      <c r="W23" s="32">
        <v>202154969.27000001</v>
      </c>
      <c r="X23" s="32">
        <v>512705340.73000002</v>
      </c>
      <c r="Y23" s="32">
        <v>481955585.73000002</v>
      </c>
      <c r="Z23" s="32">
        <v>481955585.73000002</v>
      </c>
      <c r="AA23" s="32">
        <v>481955585.73000002</v>
      </c>
    </row>
    <row r="24" spans="1:27" x14ac:dyDescent="0.25">
      <c r="A24" s="29" t="s">
        <v>76</v>
      </c>
      <c r="B24" s="30" t="s">
        <v>77</v>
      </c>
      <c r="C24" s="31" t="s">
        <v>90</v>
      </c>
      <c r="D24" s="29" t="s">
        <v>29</v>
      </c>
      <c r="E24" s="29" t="s">
        <v>37</v>
      </c>
      <c r="F24" s="29" t="s">
        <v>32</v>
      </c>
      <c r="G24" s="29" t="s">
        <v>33</v>
      </c>
      <c r="H24" s="29" t="s">
        <v>35</v>
      </c>
      <c r="I24" s="29"/>
      <c r="J24" s="29"/>
      <c r="K24" s="29"/>
      <c r="L24" s="29"/>
      <c r="M24" s="29" t="s">
        <v>8</v>
      </c>
      <c r="N24" s="29" t="s">
        <v>10</v>
      </c>
      <c r="O24" s="29" t="s">
        <v>9</v>
      </c>
      <c r="P24" s="30" t="s">
        <v>36</v>
      </c>
      <c r="Q24" s="32">
        <v>522471301</v>
      </c>
      <c r="R24" s="32">
        <v>0</v>
      </c>
      <c r="S24" s="32">
        <v>266038769</v>
      </c>
      <c r="T24" s="32">
        <v>256432532</v>
      </c>
      <c r="U24" s="32">
        <v>0</v>
      </c>
      <c r="V24" s="32">
        <v>255377377.97</v>
      </c>
      <c r="W24" s="32">
        <v>1055154.03</v>
      </c>
      <c r="X24" s="32">
        <v>255377377.97</v>
      </c>
      <c r="Y24" s="32">
        <v>255377377.97</v>
      </c>
      <c r="Z24" s="32">
        <v>255377377.97</v>
      </c>
      <c r="AA24" s="32">
        <v>255377377.97</v>
      </c>
    </row>
    <row r="25" spans="1:27" x14ac:dyDescent="0.25">
      <c r="A25" s="29" t="s">
        <v>76</v>
      </c>
      <c r="B25" s="30" t="s">
        <v>77</v>
      </c>
      <c r="C25" s="31" t="s">
        <v>90</v>
      </c>
      <c r="D25" s="29" t="s">
        <v>29</v>
      </c>
      <c r="E25" s="29" t="s">
        <v>37</v>
      </c>
      <c r="F25" s="29" t="s">
        <v>32</v>
      </c>
      <c r="G25" s="29" t="s">
        <v>33</v>
      </c>
      <c r="H25" s="29" t="s">
        <v>35</v>
      </c>
      <c r="I25" s="29"/>
      <c r="J25" s="29"/>
      <c r="K25" s="29"/>
      <c r="L25" s="29"/>
      <c r="M25" s="29" t="s">
        <v>13</v>
      </c>
      <c r="N25" s="29" t="s">
        <v>14</v>
      </c>
      <c r="O25" s="29" t="s">
        <v>9</v>
      </c>
      <c r="P25" s="30" t="s">
        <v>36</v>
      </c>
      <c r="Q25" s="32">
        <v>150000000</v>
      </c>
      <c r="R25" s="32">
        <v>0</v>
      </c>
      <c r="S25" s="32">
        <v>0</v>
      </c>
      <c r="T25" s="32">
        <v>150000000</v>
      </c>
      <c r="U25" s="32">
        <v>0</v>
      </c>
      <c r="V25" s="32">
        <v>39757646</v>
      </c>
      <c r="W25" s="32">
        <v>110242354</v>
      </c>
      <c r="X25" s="32">
        <v>29940757</v>
      </c>
      <c r="Y25" s="32">
        <v>29940757</v>
      </c>
      <c r="Z25" s="32">
        <v>29940757</v>
      </c>
      <c r="AA25" s="32">
        <v>29940757</v>
      </c>
    </row>
    <row r="26" spans="1:27" x14ac:dyDescent="0.25">
      <c r="A26" s="29" t="s">
        <v>76</v>
      </c>
      <c r="B26" s="30" t="s">
        <v>77</v>
      </c>
      <c r="C26" s="31" t="s">
        <v>90</v>
      </c>
      <c r="D26" s="29" t="s">
        <v>29</v>
      </c>
      <c r="E26" s="29" t="s">
        <v>37</v>
      </c>
      <c r="F26" s="29" t="s">
        <v>32</v>
      </c>
      <c r="G26" s="29" t="s">
        <v>33</v>
      </c>
      <c r="H26" s="29" t="s">
        <v>35</v>
      </c>
      <c r="I26" s="29"/>
      <c r="J26" s="29"/>
      <c r="K26" s="29"/>
      <c r="L26" s="29"/>
      <c r="M26" s="29" t="s">
        <v>13</v>
      </c>
      <c r="N26" s="29" t="s">
        <v>30</v>
      </c>
      <c r="O26" s="29" t="s">
        <v>9</v>
      </c>
      <c r="P26" s="30" t="s">
        <v>36</v>
      </c>
      <c r="Q26" s="32">
        <v>717660306</v>
      </c>
      <c r="R26" s="32">
        <v>0</v>
      </c>
      <c r="S26" s="32">
        <v>0</v>
      </c>
      <c r="T26" s="32">
        <v>717660306</v>
      </c>
      <c r="U26" s="32">
        <v>0</v>
      </c>
      <c r="V26" s="32">
        <v>662087216.98000002</v>
      </c>
      <c r="W26" s="32">
        <v>55573089.020000003</v>
      </c>
      <c r="X26" s="32">
        <v>509834661.98000002</v>
      </c>
      <c r="Y26" s="32">
        <v>487311305.98000002</v>
      </c>
      <c r="Z26" s="32">
        <v>487311305.98000002</v>
      </c>
      <c r="AA26" s="32">
        <v>487311305.98000002</v>
      </c>
    </row>
    <row r="27" spans="1:27" s="33" customFormat="1" ht="16.5" x14ac:dyDescent="0.3">
      <c r="A27" s="42" t="s">
        <v>44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4"/>
      <c r="Q27" s="34">
        <f>SUM(Q21:Q26)</f>
        <v>3515320616</v>
      </c>
      <c r="R27" s="34">
        <f t="shared" ref="R27:AA27" si="4">SUM(R21:R26)</f>
        <v>0</v>
      </c>
      <c r="S27" s="34">
        <f t="shared" si="4"/>
        <v>449168643</v>
      </c>
      <c r="T27" s="34">
        <f>SUM(T21:T26)</f>
        <v>3066151973</v>
      </c>
      <c r="U27" s="34">
        <f t="shared" si="4"/>
        <v>0</v>
      </c>
      <c r="V27" s="34">
        <f t="shared" si="4"/>
        <v>2604973870.6800003</v>
      </c>
      <c r="W27" s="34">
        <f t="shared" si="4"/>
        <v>461178102.31999993</v>
      </c>
      <c r="X27" s="34">
        <f t="shared" si="4"/>
        <v>2440104426.6800003</v>
      </c>
      <c r="Y27" s="34">
        <f t="shared" si="4"/>
        <v>2368061451.6800003</v>
      </c>
      <c r="Z27" s="34">
        <f t="shared" si="4"/>
        <v>2363079644.6800003</v>
      </c>
      <c r="AA27" s="34">
        <f t="shared" si="4"/>
        <v>2363079644.6800003</v>
      </c>
    </row>
    <row r="28" spans="1:27" ht="0" hidden="1" customHeight="1" x14ac:dyDescent="0.25"/>
    <row r="29" spans="1:27" ht="33.950000000000003" customHeight="1" x14ac:dyDescent="0.25"/>
    <row r="30" spans="1:27" x14ac:dyDescent="0.25"/>
  </sheetData>
  <mergeCells count="5">
    <mergeCell ref="A8:P8"/>
    <mergeCell ref="A11:P11"/>
    <mergeCell ref="A19:P19"/>
    <mergeCell ref="A20:P20"/>
    <mergeCell ref="A27:P2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M9" sqref="M9"/>
    </sheetView>
  </sheetViews>
  <sheetFormatPr baseColWidth="10" defaultRowHeight="15" x14ac:dyDescent="0.25"/>
  <cols>
    <col min="1" max="1" width="37.85546875" customWidth="1"/>
    <col min="2" max="2" width="13.5703125" customWidth="1"/>
    <col min="3" max="3" width="11.28515625" customWidth="1"/>
    <col min="4" max="4" width="11.7109375" customWidth="1"/>
    <col min="5" max="5" width="12.140625" bestFit="1" customWidth="1"/>
    <col min="6" max="6" width="13.5703125" customWidth="1"/>
    <col min="7" max="8" width="12.140625" bestFit="1" customWidth="1"/>
    <col min="9" max="11" width="13" customWidth="1"/>
    <col min="13" max="13" width="61.140625" customWidth="1"/>
  </cols>
  <sheetData>
    <row r="1" spans="1:13" ht="27" x14ac:dyDescent="0.25">
      <c r="A1" s="2" t="s">
        <v>5</v>
      </c>
      <c r="B1" s="3" t="s">
        <v>93</v>
      </c>
      <c r="C1" s="3" t="s">
        <v>97</v>
      </c>
      <c r="D1" s="3" t="s">
        <v>94</v>
      </c>
      <c r="E1" s="3" t="s">
        <v>45</v>
      </c>
      <c r="F1" s="3" t="s">
        <v>92</v>
      </c>
      <c r="G1" s="3" t="s">
        <v>46</v>
      </c>
      <c r="H1" s="3" t="s">
        <v>47</v>
      </c>
      <c r="I1" s="36" t="s">
        <v>39</v>
      </c>
      <c r="J1" s="1" t="s">
        <v>40</v>
      </c>
      <c r="K1" s="1" t="s">
        <v>48</v>
      </c>
      <c r="L1" s="4"/>
      <c r="M1" s="4"/>
    </row>
    <row r="2" spans="1:13" x14ac:dyDescent="0.25">
      <c r="A2" s="23" t="s">
        <v>41</v>
      </c>
      <c r="B2" s="17">
        <v>6224081767</v>
      </c>
      <c r="C2" s="17">
        <v>93000000</v>
      </c>
      <c r="D2" s="17">
        <v>0</v>
      </c>
      <c r="E2" s="17">
        <f>+'Ejecución presupuestal'!T8</f>
        <v>6317081767</v>
      </c>
      <c r="F2" s="17">
        <v>0</v>
      </c>
      <c r="G2" s="17">
        <f>+'Ejecución presupuestal'!X8</f>
        <v>5945722727</v>
      </c>
      <c r="H2" s="17">
        <f>+'Ejecución presupuestal'!AA8</f>
        <v>5945722727</v>
      </c>
      <c r="I2" s="18">
        <f>+G2/E2</f>
        <v>0.94121351381899887</v>
      </c>
      <c r="J2" s="18">
        <f>+H2/E2</f>
        <v>0.94121351381899887</v>
      </c>
      <c r="K2" s="18">
        <f>+H2/G2</f>
        <v>1</v>
      </c>
      <c r="L2" s="5"/>
      <c r="M2" s="5"/>
    </row>
    <row r="3" spans="1:13" ht="27" x14ac:dyDescent="0.25">
      <c r="A3" s="23" t="s">
        <v>42</v>
      </c>
      <c r="B3" s="19">
        <v>800332825</v>
      </c>
      <c r="C3" s="19">
        <v>0</v>
      </c>
      <c r="D3" s="19">
        <v>12455331</v>
      </c>
      <c r="E3" s="19">
        <f>+'Ejecución presupuestal'!T11</f>
        <v>787877494</v>
      </c>
      <c r="F3" s="19">
        <v>0</v>
      </c>
      <c r="G3" s="19">
        <f>+'Ejecución presupuestal'!X11</f>
        <v>751018444.89999998</v>
      </c>
      <c r="H3" s="19">
        <f>+'Ejecución presupuestal'!AA11</f>
        <v>745853567.41000009</v>
      </c>
      <c r="I3" s="18">
        <f t="shared" ref="I3:I4" si="0">+G3/E3</f>
        <v>0.95321728392967653</v>
      </c>
      <c r="J3" s="18">
        <f t="shared" ref="J3:J4" si="1">+H3/E3</f>
        <v>0.94666185173452877</v>
      </c>
      <c r="K3" s="18">
        <f>+H3/G3</f>
        <v>0.99312283536433299</v>
      </c>
      <c r="L3" s="6"/>
      <c r="M3" s="6"/>
    </row>
    <row r="4" spans="1:13" x14ac:dyDescent="0.25">
      <c r="A4" s="23" t="s">
        <v>43</v>
      </c>
      <c r="B4" s="17">
        <v>670743762</v>
      </c>
      <c r="C4" s="17">
        <v>21189662</v>
      </c>
      <c r="D4" s="17">
        <v>1734331</v>
      </c>
      <c r="E4" s="17">
        <f>+'Ejecución presupuestal'!T19</f>
        <v>690199093</v>
      </c>
      <c r="F4" s="17">
        <v>173985294</v>
      </c>
      <c r="G4" s="17">
        <f>+'Ejecución presupuestal'!X19</f>
        <v>395924148</v>
      </c>
      <c r="H4" s="17">
        <f>+'Ejecución presupuestal'!AA19</f>
        <v>395924148</v>
      </c>
      <c r="I4" s="18">
        <f t="shared" si="0"/>
        <v>0.57363759531918135</v>
      </c>
      <c r="J4" s="18">
        <f t="shared" si="1"/>
        <v>0.57363759531918135</v>
      </c>
      <c r="K4" s="18">
        <f t="shared" ref="K4" si="2">+H4/G4</f>
        <v>1</v>
      </c>
      <c r="L4" s="35"/>
      <c r="M4" s="6"/>
    </row>
    <row r="5" spans="1:13" x14ac:dyDescent="0.25">
      <c r="A5" s="20" t="s">
        <v>44</v>
      </c>
      <c r="B5" s="21">
        <f>+B4+B3+B2</f>
        <v>7695158354</v>
      </c>
      <c r="C5" s="21">
        <f t="shared" ref="C5:D5" si="3">+C4+C3+C2</f>
        <v>114189662</v>
      </c>
      <c r="D5" s="21">
        <f t="shared" si="3"/>
        <v>14189662</v>
      </c>
      <c r="E5" s="21">
        <f>SUM(E2:E4)</f>
        <v>7795158354</v>
      </c>
      <c r="F5" s="21">
        <f>+F4+F3+F2</f>
        <v>173985294</v>
      </c>
      <c r="G5" s="21">
        <f>SUM(G2:G4)</f>
        <v>7092665319.8999996</v>
      </c>
      <c r="H5" s="21">
        <f>SUM(H2:H4)</f>
        <v>7087500442.4099998</v>
      </c>
      <c r="I5" s="22">
        <f>+G5/E5</f>
        <v>0.90988085139546604</v>
      </c>
      <c r="J5" s="22">
        <f>+H5/E5</f>
        <v>0.90921827633855912</v>
      </c>
      <c r="K5" s="22">
        <f>+H5/G5</f>
        <v>0.99927180019681616</v>
      </c>
      <c r="L5" s="7"/>
      <c r="M5" s="7"/>
    </row>
    <row r="6" spans="1:13" ht="273.7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 t="s">
        <v>91</v>
      </c>
    </row>
    <row r="7" spans="1:1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0"/>
    </row>
    <row r="8" spans="1:13" ht="43.5" customHeight="1" x14ac:dyDescent="0.25">
      <c r="A8" s="11" t="s">
        <v>5</v>
      </c>
      <c r="B8" s="3" t="s">
        <v>93</v>
      </c>
      <c r="C8" s="3" t="s">
        <v>95</v>
      </c>
      <c r="D8" s="3" t="s">
        <v>94</v>
      </c>
      <c r="E8" s="12" t="s">
        <v>45</v>
      </c>
      <c r="F8" s="3" t="s">
        <v>92</v>
      </c>
      <c r="G8" s="3" t="s">
        <v>46</v>
      </c>
      <c r="H8" s="3" t="s">
        <v>47</v>
      </c>
      <c r="I8" s="36" t="s">
        <v>39</v>
      </c>
      <c r="J8" s="1" t="s">
        <v>40</v>
      </c>
      <c r="K8" s="1" t="s">
        <v>48</v>
      </c>
      <c r="L8" s="8"/>
      <c r="M8" s="8"/>
    </row>
    <row r="9" spans="1:13" ht="40.5" x14ac:dyDescent="0.25">
      <c r="A9" s="23" t="s">
        <v>34</v>
      </c>
      <c r="B9" s="24">
        <v>2125189009</v>
      </c>
      <c r="C9" s="24">
        <v>0</v>
      </c>
      <c r="D9" s="24">
        <v>183129874</v>
      </c>
      <c r="E9" s="24">
        <f>+'Ejecución presupuestal'!T21+'Ejecución presupuestal'!T22+'Ejecución presupuestal'!T23</f>
        <v>1942059135</v>
      </c>
      <c r="F9" s="24">
        <v>0</v>
      </c>
      <c r="G9" s="24">
        <f>+'Ejecución presupuestal'!X21+'Ejecución presupuestal'!X22+'Ejecución presupuestal'!X23</f>
        <v>1644951629.73</v>
      </c>
      <c r="H9" s="24">
        <f>+'Ejecución presupuestal'!AA21+'Ejecución presupuestal'!AA22+'Ejecución presupuestal'!AA23</f>
        <v>1590450203.73</v>
      </c>
      <c r="I9" s="37">
        <f>+G9/E9</f>
        <v>0.84701418205270051</v>
      </c>
      <c r="J9" s="37">
        <f>+H9/E9</f>
        <v>0.81895045061539795</v>
      </c>
      <c r="K9" s="37">
        <f>+H9/G9</f>
        <v>0.96686745979944355</v>
      </c>
      <c r="L9" s="13"/>
      <c r="M9" s="13"/>
    </row>
    <row r="10" spans="1:13" ht="40.5" x14ac:dyDescent="0.25">
      <c r="A10" s="23" t="s">
        <v>38</v>
      </c>
      <c r="B10" s="24">
        <v>1390131607</v>
      </c>
      <c r="C10" s="24">
        <v>0</v>
      </c>
      <c r="D10" s="24">
        <v>266038769</v>
      </c>
      <c r="E10" s="24">
        <f>+'Ejecución presupuestal'!T24+'Ejecución presupuestal'!T25+'Ejecución presupuestal'!T26</f>
        <v>1124092838</v>
      </c>
      <c r="F10" s="24">
        <v>0</v>
      </c>
      <c r="G10" s="24">
        <f>+'Ejecución presupuestal'!X24+'Ejecución presupuestal'!X25+'Ejecución presupuestal'!X26</f>
        <v>795152796.95000005</v>
      </c>
      <c r="H10" s="24">
        <f>+'Ejecución presupuestal'!AA24+'Ejecución presupuestal'!AA25+'Ejecución presupuestal'!AA26</f>
        <v>772629440.95000005</v>
      </c>
      <c r="I10" s="37">
        <f>+G10/E10</f>
        <v>0.70737288778100016</v>
      </c>
      <c r="J10" s="37">
        <f>+H10/E10</f>
        <v>0.68733596979825262</v>
      </c>
      <c r="K10" s="37">
        <f>+H10/G10</f>
        <v>0.97167417874099948</v>
      </c>
      <c r="L10" s="13"/>
      <c r="M10" s="13"/>
    </row>
    <row r="11" spans="1:13" x14ac:dyDescent="0.25">
      <c r="A11" s="14" t="s">
        <v>49</v>
      </c>
      <c r="B11" s="15">
        <f>+B10+B9</f>
        <v>3515320616</v>
      </c>
      <c r="C11" s="15">
        <f t="shared" ref="C11:D11" si="4">SUM(C9:C10)</f>
        <v>0</v>
      </c>
      <c r="D11" s="15">
        <f t="shared" si="4"/>
        <v>449168643</v>
      </c>
      <c r="E11" s="15">
        <f>SUM(E9:E10)</f>
        <v>3066151973</v>
      </c>
      <c r="F11" s="15">
        <f>SUM(F9:F10)</f>
        <v>0</v>
      </c>
      <c r="G11" s="15">
        <f t="shared" ref="G11:H11" si="5">SUM(G9:G10)</f>
        <v>2440104426.6800003</v>
      </c>
      <c r="H11" s="15">
        <f t="shared" si="5"/>
        <v>2363079644.6800003</v>
      </c>
      <c r="I11" s="38">
        <f>+G11/E11</f>
        <v>0.79581979241966305</v>
      </c>
      <c r="J11" s="38">
        <f>+H11/E11</f>
        <v>0.77069879950141673</v>
      </c>
      <c r="K11" s="38">
        <f>+H11/G11</f>
        <v>0.9684338173572351</v>
      </c>
      <c r="L11" s="7"/>
      <c r="M11" s="7"/>
    </row>
    <row r="12" spans="1:13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342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9" t="s">
        <v>96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76ba4256ed3c17e19151014016e9179c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89665254dfe63ab8208a704765c99fbc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Props1.xml><?xml version="1.0" encoding="utf-8"?>
<ds:datastoreItem xmlns:ds="http://schemas.openxmlformats.org/officeDocument/2006/customXml" ds:itemID="{B82E34FF-9E7E-427C-A0BD-EBCC99345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55e19-a42b-4e74-a6f0-9c4423dab016"/>
    <ds:schemaRef ds:uri="ca02151a-f957-41b7-9284-ad4c41341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36BA45-C4B4-4935-874A-C45E98BDB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698EB-8FEC-45B7-96A5-83827FBACCB0}">
  <ds:schemaRefs>
    <ds:schemaRef ds:uri="http://schemas.openxmlformats.org/package/2006/metadata/core-properties"/>
    <ds:schemaRef ds:uri="http://purl.org/dc/terms/"/>
    <ds:schemaRef ds:uri="http://purl.org/dc/elements/1.1/"/>
    <ds:schemaRef ds:uri="ca02151a-f957-41b7-9284-ad4c41341b90"/>
    <ds:schemaRef ds:uri="http://schemas.microsoft.com/office/2006/metadata/properties"/>
    <ds:schemaRef ds:uri="8e955e19-a42b-4e74-a6f0-9c4423dab01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presupuestal</vt:lpstr>
      <vt:lpstr>Grafica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dcterms:created xsi:type="dcterms:W3CDTF">2025-01-14T15:17:18Z</dcterms:created>
  <dcterms:modified xsi:type="dcterms:W3CDTF">2025-03-03T15:37:09Z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