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F5D14002-852E-4867-8CD4-6071B597B5AC}" xr6:coauthVersionLast="36" xr6:coauthVersionMax="36" xr10:uidLastSave="{00000000-0000-0000-0000-000000000000}"/>
  <bookViews>
    <workbookView xWindow="0" yWindow="0" windowWidth="28800" windowHeight="11625" firstSheet="2" activeTab="2" xr2:uid="{7B116891-7F10-4D38-B57F-0CFD7E54C916}"/>
  </bookViews>
  <sheets>
    <sheet name="EJECUCIÓN GASTOS TRIMESTRE 3" sheetId="1" state="hidden" r:id="rId1"/>
    <sheet name="GRAFICA EJECUCIÓN GASTOS." sheetId="4" state="hidden" r:id="rId2"/>
    <sheet name="EJECUCIÓN INGRESOS TRIMESTRE 3" sheetId="2" r:id="rId3"/>
    <sheet name="GRAFICA EJECUCIÓN INGRESOS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5" l="1"/>
  <c r="B4" i="5"/>
  <c r="D4" i="5"/>
  <c r="D3" i="5"/>
  <c r="C3" i="5"/>
  <c r="B3" i="5"/>
  <c r="D47" i="4"/>
  <c r="D46" i="4"/>
  <c r="C47" i="4"/>
  <c r="C46" i="4"/>
  <c r="B47" i="4"/>
  <c r="B46" i="4"/>
  <c r="D5" i="4"/>
  <c r="D4" i="4"/>
  <c r="D3" i="4"/>
  <c r="C5" i="4"/>
  <c r="C4" i="4"/>
  <c r="C3" i="4"/>
  <c r="B5" i="4"/>
  <c r="B4" i="4"/>
  <c r="B3" i="4"/>
  <c r="E3" i="5" l="1"/>
  <c r="G47" i="4" l="1"/>
  <c r="E46" i="4"/>
  <c r="B6" i="4"/>
  <c r="G3" i="4"/>
  <c r="E5" i="4"/>
  <c r="G4" i="4"/>
  <c r="E4" i="4"/>
  <c r="F5" i="4"/>
  <c r="D48" i="4" l="1"/>
  <c r="E47" i="4"/>
  <c r="B48" i="4"/>
  <c r="C6" i="4"/>
  <c r="F3" i="4"/>
  <c r="D6" i="4"/>
  <c r="F46" i="4"/>
  <c r="G5" i="4"/>
  <c r="G46" i="4"/>
  <c r="C48" i="4"/>
  <c r="F4" i="4"/>
  <c r="F47" i="4"/>
  <c r="E3" i="4"/>
  <c r="F48" i="4" l="1"/>
  <c r="E48" i="4"/>
  <c r="G6" i="4"/>
  <c r="E6" i="4"/>
  <c r="G48" i="4"/>
  <c r="F6" i="4"/>
  <c r="BF140" i="1" l="1"/>
  <c r="BD140" i="1"/>
  <c r="BD142" i="1" s="1"/>
  <c r="BC140" i="1"/>
  <c r="BB140" i="1"/>
  <c r="BH140" i="1" s="1"/>
  <c r="BA140" i="1"/>
  <c r="AZ140" i="1"/>
  <c r="AY140" i="1"/>
  <c r="AX140" i="1"/>
  <c r="AX142" i="1" s="1"/>
  <c r="AW140" i="1"/>
  <c r="AU140" i="1"/>
  <c r="AS140" i="1"/>
  <c r="AR140" i="1"/>
  <c r="AR142" i="1" s="1"/>
  <c r="AQ140" i="1"/>
  <c r="BE140" i="1" s="1"/>
  <c r="AP140" i="1"/>
  <c r="BG139" i="1"/>
  <c r="BF139" i="1"/>
  <c r="BE139" i="1"/>
  <c r="BD139" i="1"/>
  <c r="BC139" i="1"/>
  <c r="BB139" i="1"/>
  <c r="BH139" i="1" s="1"/>
  <c r="BA139" i="1"/>
  <c r="AZ139" i="1"/>
  <c r="AY139" i="1"/>
  <c r="AX139" i="1"/>
  <c r="AW139" i="1"/>
  <c r="AU139" i="1"/>
  <c r="AS139" i="1"/>
  <c r="AR139" i="1"/>
  <c r="AQ139" i="1"/>
  <c r="AP139" i="1"/>
  <c r="BH138" i="1"/>
  <c r="BG138" i="1"/>
  <c r="BF138" i="1"/>
  <c r="BH137" i="1"/>
  <c r="BG137" i="1"/>
  <c r="BF137" i="1"/>
  <c r="BH136" i="1"/>
  <c r="BG136" i="1"/>
  <c r="BF136" i="1"/>
  <c r="BH135" i="1"/>
  <c r="BG135" i="1"/>
  <c r="BF135" i="1"/>
  <c r="BH134" i="1"/>
  <c r="BG134" i="1"/>
  <c r="BF134" i="1"/>
  <c r="BH133" i="1"/>
  <c r="BG133" i="1"/>
  <c r="BF133" i="1"/>
  <c r="BH132" i="1"/>
  <c r="BG132" i="1"/>
  <c r="BF132" i="1"/>
  <c r="BH131" i="1"/>
  <c r="BG131" i="1"/>
  <c r="BF131" i="1"/>
  <c r="BH130" i="1"/>
  <c r="BG130" i="1"/>
  <c r="BF130" i="1"/>
  <c r="BH129" i="1"/>
  <c r="BG129" i="1"/>
  <c r="BF129" i="1"/>
  <c r="BH128" i="1"/>
  <c r="BG128" i="1"/>
  <c r="BF128" i="1"/>
  <c r="BH127" i="1"/>
  <c r="BG127" i="1"/>
  <c r="BF127" i="1"/>
  <c r="BH126" i="1"/>
  <c r="BG126" i="1"/>
  <c r="BF126" i="1"/>
  <c r="BH125" i="1"/>
  <c r="BG125" i="1"/>
  <c r="BF125" i="1"/>
  <c r="BH124" i="1"/>
  <c r="BG124" i="1"/>
  <c r="BF124" i="1"/>
  <c r="BH123" i="1"/>
  <c r="BG123" i="1"/>
  <c r="BF123" i="1"/>
  <c r="BH122" i="1"/>
  <c r="BG122" i="1"/>
  <c r="BF122" i="1"/>
  <c r="BH121" i="1"/>
  <c r="BG121" i="1"/>
  <c r="BF121" i="1"/>
  <c r="BF120" i="1"/>
  <c r="BE120" i="1"/>
  <c r="BD120" i="1"/>
  <c r="BC120" i="1"/>
  <c r="BB120" i="1"/>
  <c r="BA120" i="1"/>
  <c r="AZ120" i="1"/>
  <c r="AY120" i="1"/>
  <c r="AX120" i="1"/>
  <c r="AW120" i="1"/>
  <c r="AU120" i="1"/>
  <c r="AS120" i="1"/>
  <c r="AR120" i="1"/>
  <c r="BH120" i="1" s="1"/>
  <c r="AQ120" i="1"/>
  <c r="BG120" i="1" s="1"/>
  <c r="AP120" i="1"/>
  <c r="BH119" i="1"/>
  <c r="BG119" i="1"/>
  <c r="BF119" i="1"/>
  <c r="BH118" i="1"/>
  <c r="BG118" i="1"/>
  <c r="BF118" i="1"/>
  <c r="BH117" i="1"/>
  <c r="BG117" i="1"/>
  <c r="BF117" i="1"/>
  <c r="BH116" i="1"/>
  <c r="BG116" i="1"/>
  <c r="BF116" i="1"/>
  <c r="BH115" i="1"/>
  <c r="BG115" i="1"/>
  <c r="BF115" i="1"/>
  <c r="BH114" i="1"/>
  <c r="BG114" i="1"/>
  <c r="BF114" i="1"/>
  <c r="BH113" i="1"/>
  <c r="BG113" i="1"/>
  <c r="BF113" i="1"/>
  <c r="BH112" i="1"/>
  <c r="BG112" i="1"/>
  <c r="BF112" i="1"/>
  <c r="BH111" i="1"/>
  <c r="BG111" i="1"/>
  <c r="BF111" i="1"/>
  <c r="BH110" i="1"/>
  <c r="BG110" i="1"/>
  <c r="BF110" i="1"/>
  <c r="BH109" i="1"/>
  <c r="BG109" i="1"/>
  <c r="BF109" i="1"/>
  <c r="BH108" i="1"/>
  <c r="BG108" i="1"/>
  <c r="BF108" i="1"/>
  <c r="BH107" i="1"/>
  <c r="BG107" i="1"/>
  <c r="BF107" i="1"/>
  <c r="BH106" i="1"/>
  <c r="BG106" i="1"/>
  <c r="BF106" i="1"/>
  <c r="BH105" i="1"/>
  <c r="BG105" i="1"/>
  <c r="BF105" i="1"/>
  <c r="BH104" i="1"/>
  <c r="BG104" i="1"/>
  <c r="BF104" i="1"/>
  <c r="BH103" i="1"/>
  <c r="BG103" i="1"/>
  <c r="BF103" i="1"/>
  <c r="BH102" i="1"/>
  <c r="BG102" i="1"/>
  <c r="BF102" i="1"/>
  <c r="BH101" i="1"/>
  <c r="BG101" i="1"/>
  <c r="BF101" i="1"/>
  <c r="BH100" i="1"/>
  <c r="BG100" i="1"/>
  <c r="BF100" i="1"/>
  <c r="BH99" i="1"/>
  <c r="BG99" i="1"/>
  <c r="BF99" i="1"/>
  <c r="BH98" i="1"/>
  <c r="BG98" i="1"/>
  <c r="BF98" i="1"/>
  <c r="BF96" i="1"/>
  <c r="BD96" i="1"/>
  <c r="BD97" i="1" s="1"/>
  <c r="BC96" i="1"/>
  <c r="BB96" i="1"/>
  <c r="BH96" i="1" s="1"/>
  <c r="BA96" i="1"/>
  <c r="AZ96" i="1"/>
  <c r="AZ97" i="1" s="1"/>
  <c r="AY96" i="1"/>
  <c r="AX96" i="1"/>
  <c r="AX97" i="1" s="1"/>
  <c r="AW96" i="1"/>
  <c r="AU96" i="1"/>
  <c r="AU97" i="1" s="1"/>
  <c r="BF97" i="1" s="1"/>
  <c r="AS96" i="1"/>
  <c r="AR96" i="1"/>
  <c r="AR97" i="1" s="1"/>
  <c r="AQ96" i="1"/>
  <c r="BE96" i="1" s="1"/>
  <c r="AP96" i="1"/>
  <c r="AP97" i="1" s="1"/>
  <c r="BH95" i="1"/>
  <c r="BG95" i="1"/>
  <c r="BF95" i="1"/>
  <c r="BH94" i="1"/>
  <c r="BG94" i="1"/>
  <c r="BF94" i="1"/>
  <c r="BH93" i="1"/>
  <c r="BG93" i="1"/>
  <c r="BF93" i="1"/>
  <c r="BH92" i="1"/>
  <c r="BG92" i="1"/>
  <c r="BF92" i="1"/>
  <c r="BH91" i="1"/>
  <c r="BG91" i="1"/>
  <c r="BF91" i="1"/>
  <c r="BH90" i="1"/>
  <c r="BG90" i="1"/>
  <c r="BF90" i="1"/>
  <c r="BH89" i="1"/>
  <c r="BG89" i="1"/>
  <c r="BF89" i="1"/>
  <c r="BH88" i="1"/>
  <c r="BG88" i="1"/>
  <c r="BF88" i="1"/>
  <c r="BH87" i="1"/>
  <c r="BG87" i="1"/>
  <c r="BF87" i="1"/>
  <c r="BH86" i="1"/>
  <c r="BG86" i="1"/>
  <c r="BF86" i="1"/>
  <c r="BH85" i="1"/>
  <c r="BG85" i="1"/>
  <c r="BF85" i="1"/>
  <c r="BH84" i="1"/>
  <c r="BG84" i="1"/>
  <c r="BF84" i="1"/>
  <c r="BH83" i="1"/>
  <c r="BG83" i="1"/>
  <c r="BF83" i="1"/>
  <c r="BH82" i="1"/>
  <c r="BG82" i="1"/>
  <c r="BF82" i="1"/>
  <c r="BG81" i="1"/>
  <c r="BD81" i="1"/>
  <c r="BC81" i="1"/>
  <c r="BC97" i="1" s="1"/>
  <c r="BC142" i="1" s="1"/>
  <c r="BB81" i="1"/>
  <c r="BA81" i="1"/>
  <c r="BA97" i="1" s="1"/>
  <c r="BA142" i="1" s="1"/>
  <c r="AZ81" i="1"/>
  <c r="AY81" i="1"/>
  <c r="AY97" i="1" s="1"/>
  <c r="AY142" i="1" s="1"/>
  <c r="AX81" i="1"/>
  <c r="AW81" i="1"/>
  <c r="AW97" i="1" s="1"/>
  <c r="AW142" i="1" s="1"/>
  <c r="AU81" i="1"/>
  <c r="BF81" i="1" s="1"/>
  <c r="AS81" i="1"/>
  <c r="AS97" i="1" s="1"/>
  <c r="AS142" i="1" s="1"/>
  <c r="AR81" i="1"/>
  <c r="AQ81" i="1"/>
  <c r="AQ97" i="1" s="1"/>
  <c r="AP81" i="1"/>
  <c r="BH81" i="1" s="1"/>
  <c r="BH79" i="1"/>
  <c r="BG79" i="1"/>
  <c r="BF79" i="1"/>
  <c r="BH78" i="1"/>
  <c r="BG78" i="1"/>
  <c r="BF78" i="1"/>
  <c r="BH77" i="1"/>
  <c r="BG77" i="1"/>
  <c r="BF77" i="1"/>
  <c r="BH76" i="1"/>
  <c r="BG76" i="1"/>
  <c r="BF76" i="1"/>
  <c r="BH75" i="1"/>
  <c r="BG75" i="1"/>
  <c r="BF75" i="1"/>
  <c r="BH74" i="1"/>
  <c r="BG74" i="1"/>
  <c r="BF74" i="1"/>
  <c r="BH73" i="1"/>
  <c r="BG73" i="1"/>
  <c r="BF73" i="1"/>
  <c r="BH72" i="1"/>
  <c r="BG72" i="1"/>
  <c r="BF72" i="1"/>
  <c r="BH71" i="1"/>
  <c r="BG71" i="1"/>
  <c r="BF71" i="1"/>
  <c r="BH70" i="1"/>
  <c r="BG70" i="1"/>
  <c r="BF70" i="1"/>
  <c r="BH69" i="1"/>
  <c r="BG69" i="1"/>
  <c r="BF69" i="1"/>
  <c r="BH68" i="1"/>
  <c r="BG68" i="1"/>
  <c r="BF68" i="1"/>
  <c r="BH67" i="1"/>
  <c r="BG67" i="1"/>
  <c r="BF67" i="1"/>
  <c r="BH66" i="1"/>
  <c r="BG66" i="1"/>
  <c r="BF66" i="1"/>
  <c r="BH65" i="1"/>
  <c r="BG65" i="1"/>
  <c r="BF65" i="1"/>
  <c r="BH64" i="1"/>
  <c r="BG64" i="1"/>
  <c r="BF64" i="1"/>
  <c r="BH63" i="1"/>
  <c r="BG63" i="1"/>
  <c r="BF63" i="1"/>
  <c r="BH62" i="1"/>
  <c r="BG62" i="1"/>
  <c r="BF62" i="1"/>
  <c r="BH61" i="1"/>
  <c r="BG61" i="1"/>
  <c r="BF61" i="1"/>
  <c r="BH60" i="1"/>
  <c r="BG60" i="1"/>
  <c r="BF60" i="1"/>
  <c r="BH59" i="1"/>
  <c r="BG59" i="1"/>
  <c r="BF59" i="1"/>
  <c r="BH58" i="1"/>
  <c r="BG58" i="1"/>
  <c r="BF58" i="1"/>
  <c r="BH57" i="1"/>
  <c r="BG57" i="1"/>
  <c r="BF57" i="1"/>
  <c r="BH56" i="1"/>
  <c r="BG56" i="1"/>
  <c r="BF56" i="1"/>
  <c r="BH55" i="1"/>
  <c r="BG55" i="1"/>
  <c r="BF55" i="1"/>
  <c r="BH54" i="1"/>
  <c r="BG54" i="1"/>
  <c r="BF54" i="1"/>
  <c r="BH53" i="1"/>
  <c r="BG53" i="1"/>
  <c r="BF53" i="1"/>
  <c r="BH52" i="1"/>
  <c r="BG52" i="1"/>
  <c r="BF52" i="1"/>
  <c r="BH51" i="1"/>
  <c r="BG51" i="1"/>
  <c r="BF51" i="1"/>
  <c r="BH50" i="1"/>
  <c r="BG50" i="1"/>
  <c r="BF50" i="1"/>
  <c r="BH49" i="1"/>
  <c r="BG49" i="1"/>
  <c r="BF49" i="1"/>
  <c r="BH48" i="1"/>
  <c r="BG48" i="1"/>
  <c r="BF48" i="1"/>
  <c r="BH47" i="1"/>
  <c r="BG47" i="1"/>
  <c r="BF47" i="1"/>
  <c r="BG46" i="1"/>
  <c r="BD46" i="1"/>
  <c r="BC46" i="1"/>
  <c r="BB46" i="1"/>
  <c r="BA46" i="1"/>
  <c r="AZ46" i="1"/>
  <c r="AY46" i="1"/>
  <c r="AX46" i="1"/>
  <c r="AW46" i="1"/>
  <c r="AU46" i="1"/>
  <c r="BF46" i="1" s="1"/>
  <c r="AS46" i="1"/>
  <c r="AR46" i="1"/>
  <c r="AQ46" i="1"/>
  <c r="BE46" i="1" s="1"/>
  <c r="AP46" i="1"/>
  <c r="BH46" i="1" s="1"/>
  <c r="BH45" i="1"/>
  <c r="BG45" i="1"/>
  <c r="BF45" i="1"/>
  <c r="BH44" i="1"/>
  <c r="BG44" i="1"/>
  <c r="BF44" i="1"/>
  <c r="BH43" i="1"/>
  <c r="BG43" i="1"/>
  <c r="BF43" i="1"/>
  <c r="BH42" i="1"/>
  <c r="BG42" i="1"/>
  <c r="BF42" i="1"/>
  <c r="BH41" i="1"/>
  <c r="BG41" i="1"/>
  <c r="BF41" i="1"/>
  <c r="BH40" i="1"/>
  <c r="BG40" i="1"/>
  <c r="BF40" i="1"/>
  <c r="BH39" i="1"/>
  <c r="BG39" i="1"/>
  <c r="BF39" i="1"/>
  <c r="BH38" i="1"/>
  <c r="BG38" i="1"/>
  <c r="BF38" i="1"/>
  <c r="BH37" i="1"/>
  <c r="BG37" i="1"/>
  <c r="BF37" i="1"/>
  <c r="BH36" i="1"/>
  <c r="BG36" i="1"/>
  <c r="BF36" i="1"/>
  <c r="BH35" i="1"/>
  <c r="BG35" i="1"/>
  <c r="BF35" i="1"/>
  <c r="BH34" i="1"/>
  <c r="BG34" i="1"/>
  <c r="BF34" i="1"/>
  <c r="BH33" i="1"/>
  <c r="BG33" i="1"/>
  <c r="BF33" i="1"/>
  <c r="BH32" i="1"/>
  <c r="BG32" i="1"/>
  <c r="BF32" i="1"/>
  <c r="BH31" i="1"/>
  <c r="BG31" i="1"/>
  <c r="BF31" i="1"/>
  <c r="BH30" i="1"/>
  <c r="BG30" i="1"/>
  <c r="BF30" i="1"/>
  <c r="BH29" i="1"/>
  <c r="BG29" i="1"/>
  <c r="BF29" i="1"/>
  <c r="BH28" i="1"/>
  <c r="BG28" i="1"/>
  <c r="BF28" i="1"/>
  <c r="BH27" i="1"/>
  <c r="BG27" i="1"/>
  <c r="BF27" i="1"/>
  <c r="BH26" i="1"/>
  <c r="BG26" i="1"/>
  <c r="BF26" i="1"/>
  <c r="BH25" i="1"/>
  <c r="BG25" i="1"/>
  <c r="BF25" i="1"/>
  <c r="BH24" i="1"/>
  <c r="BG24" i="1"/>
  <c r="BF24" i="1"/>
  <c r="BH23" i="1"/>
  <c r="BG23" i="1"/>
  <c r="BF23" i="1"/>
  <c r="BH22" i="1"/>
  <c r="BG22" i="1"/>
  <c r="BF22" i="1"/>
  <c r="BH21" i="1"/>
  <c r="BG21" i="1"/>
  <c r="BF21" i="1"/>
  <c r="BH20" i="1"/>
  <c r="BG20" i="1"/>
  <c r="BF20" i="1"/>
  <c r="BH19" i="1"/>
  <c r="BG19" i="1"/>
  <c r="BF19" i="1"/>
  <c r="BH18" i="1"/>
  <c r="BG18" i="1"/>
  <c r="BF18" i="1"/>
  <c r="BH17" i="1"/>
  <c r="BG17" i="1"/>
  <c r="BF17" i="1"/>
  <c r="BG142" i="1" l="1"/>
  <c r="BE97" i="1"/>
  <c r="AQ142" i="1"/>
  <c r="AP142" i="1"/>
  <c r="AU142" i="1"/>
  <c r="BF142" i="1" s="1"/>
  <c r="AZ142" i="1"/>
  <c r="BG97" i="1"/>
  <c r="BE81" i="1"/>
  <c r="BG96" i="1"/>
  <c r="BB97" i="1"/>
  <c r="BH97" i="1" s="1"/>
  <c r="BG140" i="1"/>
  <c r="BB142" i="1" l="1"/>
  <c r="BH142" i="1" s="1"/>
  <c r="BE142" i="1"/>
</calcChain>
</file>

<file path=xl/sharedStrings.xml><?xml version="1.0" encoding="utf-8"?>
<sst xmlns="http://schemas.openxmlformats.org/spreadsheetml/2006/main" count="1476" uniqueCount="258">
  <si>
    <t>Reporte de ejecución presupuestal</t>
  </si>
  <si>
    <t>Usuario Solicitante:</t>
  </si>
  <si>
    <t>MHgariza Gina Milena Ariza Gomez</t>
  </si>
  <si>
    <t>Unidad ó Subunidad Ejecutora  Solicitante:</t>
  </si>
  <si>
    <t xml:space="preserve">46-04-00 INSTITUTO NACIONAL PARA CIEGOS (INCI) </t>
  </si>
  <si>
    <t>Fecha y Hora Sistema:</t>
  </si>
  <si>
    <t>AÑO FISCAL:</t>
  </si>
  <si>
    <t>2024</t>
  </si>
  <si>
    <t>VIGENCIA PRESUPUESTAL:</t>
  </si>
  <si>
    <t>ACTUAL</t>
  </si>
  <si>
    <t>FECHA MOVIMIENTOS:</t>
  </si>
  <si>
    <t>1/01/2024 A 30/09/2024</t>
  </si>
  <si>
    <t/>
  </si>
  <si>
    <t>UNIDAD O SUBUNIDAD EJECUTORA:</t>
  </si>
  <si>
    <t xml:space="preserve">46-04-00  INSTITUTO NACIONAL PARA CIEGOS (INCI) 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</si>
  <si>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</si>
  <si>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</si>
  <si>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</si>
  <si>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</si>
  <si>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</si>
  <si>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</si>
  <si>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</si>
  <si>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</si>
  <si>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</si>
  <si>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</si>
  <si>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</si>
  <si>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</si>
  <si>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</si>
  <si>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</si>
  <si>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</si>
  <si>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</si>
  <si>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</si>
  <si>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</si>
  <si>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</si>
  <si>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</si>
  <si>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</si>
  <si>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</si>
  <si>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</si>
  <si>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</si>
  <si>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</si>
  <si>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</si>
  <si>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</si>
  <si>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RP VS APROPIACIÓN</t>
  </si>
  <si>
    <t>% OBLIGACION VS APROPIACIÓN</t>
  </si>
  <si>
    <t>% PAGOS VS APROPIACIÓN</t>
  </si>
  <si>
    <t>A</t>
  </si>
  <si>
    <t>01</t>
  </si>
  <si>
    <t>GASTOS DE PERSONAL</t>
  </si>
  <si>
    <t>Nación</t>
  </si>
  <si>
    <t>CSF</t>
  </si>
  <si>
    <t>RECURSOS CORRIENTES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</si>
  <si>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</si>
  <si>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</si>
  <si>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</si>
  <si>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</si>
  <si>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</si>
  <si>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</si>
  <si>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</si>
  <si>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</si>
  <si>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</si>
  <si>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</si>
  <si>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</si>
  <si>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</si>
  <si>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</si>
  <si>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</si>
  <si>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</si>
  <si>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</si>
  <si>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</si>
  <si>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</si>
  <si>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</si>
  <si>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</si>
  <si>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</si>
  <si>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</si>
  <si>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</si>
  <si>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</si>
  <si>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</si>
  <si>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</si>
  <si>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</si>
  <si>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</si>
  <si>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</si>
  <si>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</si>
  <si>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</si>
  <si>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</si>
  <si>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</si>
  <si>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</si>
  <si>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</si>
  <si>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</si>
  <si>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</si>
  <si>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</si>
  <si>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</si>
  <si>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</si>
  <si>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</si>
  <si>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</si>
  <si>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TOTAL GASTOS DE PERSONAL</t>
  </si>
  <si>
    <t>ADQUISICIÓN DE BIENES  Y SERVICIOS</t>
  </si>
  <si>
    <t>Propios</t>
  </si>
  <si>
    <t>INGRESOS CORRIENTES</t>
  </si>
  <si>
    <t>ADQUISICIONES DIFERENTES DE ACTIVOS</t>
  </si>
  <si>
    <t>MATERIALES Y SUMINISTROS</t>
  </si>
  <si>
    <t>000</t>
  </si>
  <si>
    <t>AGRICULTURA, SILVICULTURA Y PRODUCTOS DE LA PESCA</t>
  </si>
  <si>
    <t>PRODUCTOS DE LA AGRICULTURA Y LA HORTICULTURA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</si>
  <si>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</si>
  <si>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</si>
  <si>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</si>
  <si>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</si>
  <si>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</si>
  <si>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</si>
  <si>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</si>
  <si>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</si>
  <si>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</si>
  <si>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</si>
  <si>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</si>
  <si>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TRANSPORTE DE PASAJEROS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</si>
  <si>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</si>
  <si>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</si>
  <si>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</si>
  <si>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</si>
  <si>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</si>
  <si>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</si>
  <si>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</si>
  <si>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</si>
  <si>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</si>
  <si>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</si>
  <si>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</si>
  <si>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SERVICIOS RECREATIVOS, CULTURALES Y DEPORTIVOS</t>
  </si>
  <si>
    <t>TOTAL GASTOS DE ADQUISICION DE BIENES Y SERVICIOS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</si>
  <si>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</si>
  <si>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</si>
  <si>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</si>
  <si>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</si>
  <si>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</si>
  <si>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</si>
  <si>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</si>
  <si>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</si>
  <si>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</si>
  <si>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</si>
  <si>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</si>
  <si>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</si>
  <si>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08</t>
  </si>
  <si>
    <t>IMPUESTOS</t>
  </si>
  <si>
    <t>IMPUESTO PREDIAL Y SOBRETASA AMBIENTAL</t>
  </si>
  <si>
    <t>IMPUESTO DE INDUSTRIA Y COMERCIO</t>
  </si>
  <si>
    <t>IMPUESTO SOBRE VEHÍCULOS AUTOMOTORES</t>
  </si>
  <si>
    <t>TOTAL GASTOS DE TRANSFERENCIAS</t>
  </si>
  <si>
    <t>TOTAL GASTOS DE FUNCIONAMIENTO</t>
  </si>
  <si>
    <t>C</t>
  </si>
  <si>
    <t>4601</t>
  </si>
  <si>
    <t>1500</t>
  </si>
  <si>
    <t>2</t>
  </si>
  <si>
    <t>MEJORAMIENTO DE LOS PROCESOS DE ATENCIÓN PARA EL BENEFICIO DE LAS PERSONAS CON DISCAPACIDAD VISUAL A NIVEL   NACIONAL</t>
  </si>
  <si>
    <t>707010</t>
  </si>
  <si>
    <t>7. ACTORES DIFERENCIALES PARA EL CAMBIO / 1. UNA GOBERNANZA SÓLIDA PARA POTENCIAR LA GARANTÍA DE DERECHOS DE LA POBLACIÓN CON DISCAPACIDAD</t>
  </si>
  <si>
    <t>2203016</t>
  </si>
  <si>
    <t>SERVICIO DE PROMOCIÓN Y DIVULGACIÓN DE LOS DERECHOS DE LAS PERSONAS CON DISCAPACIDAD</t>
  </si>
  <si>
    <t>ADQUIS. DE BYS - SERVICIO DE PROMOCIÓN Y DIVULGACIÓN DE LOS DERECHOS DE LAS PERSONAS CON DISCAPACIDAD - MEJORAMIENTO DE LOS PROCESOS DE ATENCIÓN PARA EL BENEFICIO DE LAS PERSONAS CON DISCAPACIDAD VISUAL A NIVEL   NACIONAL</t>
  </si>
  <si>
    <t>2203018</t>
  </si>
  <si>
    <t>SERVICIO DE PRODUCCIÓN DE CONTENIDOS Y AJUSTES RAZONABLES PARA PROMOVER Y GARANTIZAR EL ACCESO A LA INFORMACIÓN Y A LA COMUNICACIÓN PARA PERSONAS DISCAPACITADAS</t>
  </si>
  <si>
    <t>ADQUIS. DE BYS - SERVICIO DE PRODUCCIÓN DE CONTENIDOS Y AJUSTES RAZONABLES PARA PROMOVER Y GARANTIZAR EL ACCESO A LA INFORMACIÓN Y A LA COMUNICACIÓN PARA PERSONAS DISCAPACITADAS - MEJORAMIENTO DE LOS PROCESOS DE ATENCIÓN PARA EL BENEFICIO DE LAS PER</t>
  </si>
  <si>
    <t>2203025</t>
  </si>
  <si>
    <t>SERVICIO DE ASISTENCIA TÉCNICA</t>
  </si>
  <si>
    <t>ADQUIS. DE BYS - SERVICIO DE ASISTENCIA TÉCNICA - MEJORAMIENTO DE LOS PROCESOS DE ATENCIÓN PARA EL BENEFICIO DE LAS PERSONAS CON DISCAPACIDAD VISUAL A NIVEL   NACIONAL</t>
  </si>
  <si>
    <t>OTROS RECURSOS DE TESORERIA</t>
  </si>
  <si>
    <t>TOTAL MEJORAMIENTO DE LOS PROCESOS DE ATENCIÓN PARA EL BENEFICIO DE LAS PERSONAS CON DISCAPACIDAD VISUAL A NIVEL   NACIONAL</t>
  </si>
  <si>
    <t>4699</t>
  </si>
  <si>
    <t>OPTIMIZACIÓN DE LAS CAPACIDADES INSTITUCIONALES PARA FORTALECER LA GESTIÓN DE LOS PROCESOS A NIVEL  NACIONAL</t>
  </si>
  <si>
    <t>2299011</t>
  </si>
  <si>
    <t>SEDES ADECUADAS</t>
  </si>
  <si>
    <t>ADQUIS. DE BYS - SEDES ADECUADAS - OPTIMIZACIÓN DE LAS CAPACIDADES INSTITUCIONALES PARA FORTALECER LA GESTIÓN DE LOS PROCESOS A NIVEL  NACIONAL</t>
  </si>
  <si>
    <t>2299060</t>
  </si>
  <si>
    <t>SERVICIO DE IMPLEMENTACIÓN SISTEMAS DE GESTIÓN</t>
  </si>
  <si>
    <t>ADQUIS. DE BYS - SERVICIO DE IMPLEMENTACIÓN SISTEMAS DE GESTIÓN - OPTIMIZACIÓN DE LAS CAPACIDADES INSTITUCIONALES PARA FORTALECER LA GESTIÓN DE LOS PROCESOS A NIVEL  NACIONAL</t>
  </si>
  <si>
    <t>TOTAL OPTIMIZACIÓN DE LAS CAPACIDADES INSTITUCIONALES PARA FORTALECER LA GESTIÓN DE LOS PROCESOS A NIVEL  NACIONAL</t>
  </si>
  <si>
    <t xml:space="preserve">TOTAL GASTOS DE INVERSION </t>
  </si>
  <si>
    <t>TOTAL GASTOS INCI</t>
  </si>
  <si>
    <t>DIANA PATRICIA AREVALO REINA</t>
  </si>
  <si>
    <t>GINA MILENA ARIZA GOMEZ</t>
  </si>
  <si>
    <t xml:space="preserve">Coordinadora Administrativa y Financiera </t>
  </si>
  <si>
    <t>Técnico Administrativo - Presupuesto</t>
  </si>
  <si>
    <t>Reporte Ejecución de Ingresos Agregada</t>
  </si>
  <si>
    <t>MHgariza</t>
  </si>
  <si>
    <t>Gina Milena Ariza Gomez</t>
  </si>
  <si>
    <t>Unidad ó Subunidad Ejecutora Solicitante:</t>
  </si>
  <si>
    <t>46-04-00</t>
  </si>
  <si>
    <t xml:space="preserve">INSTITUTO NACIONAL PARA CIEGOS (INCI) </t>
  </si>
  <si>
    <t>Año Fiscal</t>
  </si>
  <si>
    <t>Vigencia Fiscal</t>
  </si>
  <si>
    <t>Actual</t>
  </si>
  <si>
    <t>Mes</t>
  </si>
  <si>
    <t>Septiembre</t>
  </si>
  <si>
    <t>Tipo Reporte</t>
  </si>
  <si>
    <t>Detalle</t>
  </si>
  <si>
    <t>Posición Institucional .</t>
  </si>
  <si>
    <t xml:space="preserve">46-04-00 - INSTITUTO NACIONAL PARA CIEGOS (INCI) 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</si>
  <si>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</si>
  <si>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</si>
  <si>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</si>
  <si>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</si>
  <si>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</si>
  <si>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</si>
  <si>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</si>
  <si>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</si>
  <si>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</si>
  <si>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</si>
  <si>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</si>
  <si>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</si>
  <si>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</si>
  <si>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</si>
  <si>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</si>
  <si>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</si>
  <si>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</si>
  <si>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</si>
  <si>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</si>
  <si>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</si>
  <si>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</si>
  <si>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</si>
  <si>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</si>
  <si>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</si>
  <si>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</si>
  <si>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</si>
  <si>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</si>
  <si>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</si>
  <si>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</si>
  <si>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</si>
  <si>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</si>
  <si>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</si>
  <si>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</si>
  <si>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</si>
  <si>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</si>
  <si>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</si>
  <si>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</si>
  <si>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RECURSOS DE CAPITAL DE LA NACIÓN</t>
  </si>
  <si>
    <t>0</t>
  </si>
  <si>
    <t>00</t>
  </si>
  <si>
    <t>RECURSOS DE CAPITAL</t>
  </si>
  <si>
    <t>13</t>
  </si>
  <si>
    <t>REINTEGROS Y OTROS RECURSOS NO APROPIADOS</t>
  </si>
  <si>
    <t>3</t>
  </si>
  <si>
    <t>RECURSOS PROPIOS DE ESTABLECIMIENTOS PÚBLICOS</t>
  </si>
  <si>
    <t>1</t>
  </si>
  <si>
    <t>INGRESOS CORRIENTES</t>
  </si>
  <si>
    <t>INGRESOS NO TRIBUTARIOS</t>
  </si>
  <si>
    <t>5</t>
  </si>
  <si>
    <t>VENTA DE BIENES Y SERVICIOS</t>
  </si>
  <si>
    <t>EXCEDENTES FINANCIEROS</t>
  </si>
  <si>
    <t>APROPIACION
VIGENTE</t>
  </si>
  <si>
    <t>COMPROMISOS</t>
  </si>
  <si>
    <t>PAGOS</t>
  </si>
  <si>
    <t>% PAGOS VS COMPROMETIDO</t>
  </si>
  <si>
    <t>GASTOS DE ADQUISICION DE BIENES Y SERVICIOS</t>
  </si>
  <si>
    <t>GASTOS DE TRANSFERENCIAS</t>
  </si>
  <si>
    <t>La Ejecución de Gastos de funcionamiento en relación con los  COMPROMISOS PRESUPUESTALES a corte a 30 de septiembre de 2024 va en el 70%  y por concepto de PAGOS  en el 67% , considerandose una ejecución apropiada para el tercer trimestre de 2024.</t>
  </si>
  <si>
    <t>GASTOS DE FUNCIONAMIENTO A 30 DE SEPTIEMBRE DE 2024</t>
  </si>
  <si>
    <t>GASTOS DE INVERSION A 30 DE SEPTIEMBRE DE 2024</t>
  </si>
  <si>
    <t>La Ejecución de Gastos de Inversión en relación con los  COMPROMISOS PRESUPUESTALES a corte 30 de septiembre es del 77%  y por concepto de PAGOS  en el 45% , considerandose una adecuada contratación de lo aprobado en el plan de adquisiciones con recursos de inversión para el tercer trimestre de 2024.</t>
  </si>
  <si>
    <t>PORCENTAJE  DE CUMPLIMIENTO</t>
  </si>
  <si>
    <t xml:space="preserve">EJECUCION DE INGRESOS A 30 DE SEPTIEMBRE DE 2024 </t>
  </si>
  <si>
    <t>El recaudo de ingresos propios por venta de  la Unidad productiva  -IMPRENTA y de LA TIENDA a corte 30 de septiembre de 2024 fue del 40,58%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</si>
</sst>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3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 Narrow"/>
      <family val="2"/>
    </font>
    <font>
      <sz val="9"/>
      <color rgb="FF2D77C2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b/>
      <sz val="10"/>
      <color rgb="FF000000"/>
      <name val="Arial Narrow"/>
      <family val="2"/>
    </font>
    <font>
      <b/>
      <sz val="10"/>
      <name val="Arial Narrow"/>
      <family val="2"/>
    </font>
    <font>
      <b/>
      <sz val="8"/>
      <color rgb="FF000000"/>
      <name val="Arial"/>
      <family val="2"/>
    </font>
    <font>
      <b/>
      <sz val="11"/>
      <name val="Arial Narrow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sz val="9"/>
      <color theme="1"/>
      <name val="Arial Narrow"/>
      <family val="2"/>
    </font>
    <font>
      <sz val="11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9"/>
      <color rgb="FFFFFFFF"/>
      <name val="Arial Narrow"/>
      <family val="2"/>
    </font>
    <font>
      <b/>
      <sz val="14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10"/>
      <name val="Arial Narrow"/>
      <family val="2"/>
    </font>
    <font>
      <sz val="14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D77C2"/>
        <bgColor rgb="FF2D77C2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rgb="FF2D77C2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6" fillId="2" borderId="5" xfId="0" applyNumberFormat="1" applyFont="1" applyFill="1" applyBorder="1" applyAlignment="1">
      <alignment horizontal="center" vertical="top" wrapText="1" readingOrder="1"/>
    </xf>
    <xf numFmtId="0" fontId="7" fillId="3" borderId="8" xfId="2" applyNumberFormat="1" applyFont="1" applyFill="1" applyBorder="1" applyAlignment="1">
      <alignment horizontal="center" vertical="top" wrapText="1" readingOrder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4" fontId="6" fillId="0" borderId="8" xfId="0" applyNumberFormat="1" applyFont="1" applyFill="1" applyBorder="1" applyAlignment="1">
      <alignment horizontal="right" vertical="center" wrapText="1" readingOrder="1"/>
    </xf>
    <xf numFmtId="0" fontId="6" fillId="0" borderId="8" xfId="0" applyNumberFormat="1" applyFont="1" applyFill="1" applyBorder="1" applyAlignment="1">
      <alignment horizontal="right" vertical="center" wrapText="1" readingOrder="1"/>
    </xf>
    <xf numFmtId="0" fontId="4" fillId="0" borderId="8" xfId="0" applyFont="1" applyFill="1" applyBorder="1"/>
    <xf numFmtId="9" fontId="8" fillId="0" borderId="8" xfId="3" applyFont="1" applyFill="1" applyBorder="1" applyAlignment="1">
      <alignment horizontal="center" vertical="top"/>
    </xf>
    <xf numFmtId="0" fontId="7" fillId="0" borderId="8" xfId="0" applyNumberFormat="1" applyFont="1" applyFill="1" applyBorder="1" applyAlignment="1">
      <alignment horizontal="center" vertical="center" wrapText="1" readingOrder="1"/>
    </xf>
    <xf numFmtId="4" fontId="7" fillId="0" borderId="8" xfId="0" applyNumberFormat="1" applyFont="1" applyFill="1" applyBorder="1" applyAlignment="1">
      <alignment horizontal="right" vertical="center" wrapText="1" readingOrder="1"/>
    </xf>
    <xf numFmtId="0" fontId="7" fillId="0" borderId="8" xfId="0" applyNumberFormat="1" applyFont="1" applyFill="1" applyBorder="1" applyAlignment="1">
      <alignment horizontal="right" vertical="center" wrapText="1" readingOrder="1"/>
    </xf>
    <xf numFmtId="0" fontId="9" fillId="0" borderId="8" xfId="0" applyFont="1" applyFill="1" applyBorder="1"/>
    <xf numFmtId="0" fontId="9" fillId="0" borderId="0" xfId="0" applyFont="1" applyFill="1" applyBorder="1"/>
    <xf numFmtId="43" fontId="10" fillId="4" borderId="8" xfId="1" applyFont="1" applyFill="1" applyBorder="1" applyAlignment="1">
      <alignment horizontal="right" vertical="top" wrapText="1"/>
    </xf>
    <xf numFmtId="9" fontId="4" fillId="4" borderId="8" xfId="3" applyFont="1" applyFill="1" applyBorder="1" applyAlignment="1">
      <alignment vertical="top"/>
    </xf>
    <xf numFmtId="9" fontId="8" fillId="4" borderId="8" xfId="3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4" fontId="10" fillId="4" borderId="8" xfId="0" applyNumberFormat="1" applyFont="1" applyFill="1" applyBorder="1" applyAlignment="1">
      <alignment horizontal="right" vertical="center" wrapText="1" readingOrder="1"/>
    </xf>
    <xf numFmtId="0" fontId="11" fillId="0" borderId="0" xfId="0" applyFont="1" applyFill="1" applyBorder="1"/>
    <xf numFmtId="43" fontId="12" fillId="5" borderId="8" xfId="1" applyFont="1" applyFill="1" applyBorder="1" applyAlignment="1">
      <alignment horizontal="right" vertical="top" wrapText="1"/>
    </xf>
    <xf numFmtId="9" fontId="13" fillId="5" borderId="8" xfId="3" applyFont="1" applyFill="1" applyBorder="1" applyAlignment="1">
      <alignment vertical="top"/>
    </xf>
    <xf numFmtId="9" fontId="8" fillId="5" borderId="8" xfId="3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top"/>
    </xf>
    <xf numFmtId="0" fontId="6" fillId="0" borderId="9" xfId="0" applyNumberFormat="1" applyFont="1" applyFill="1" applyBorder="1" applyAlignment="1">
      <alignment horizontal="center" vertical="center" wrapText="1" readingOrder="1"/>
    </xf>
    <xf numFmtId="4" fontId="6" fillId="0" borderId="9" xfId="0" applyNumberFormat="1" applyFont="1" applyFill="1" applyBorder="1" applyAlignment="1">
      <alignment horizontal="right" vertical="center" wrapText="1" readingOrder="1"/>
    </xf>
    <xf numFmtId="0" fontId="6" fillId="0" borderId="9" xfId="0" applyNumberFormat="1" applyFont="1" applyFill="1" applyBorder="1" applyAlignment="1">
      <alignment horizontal="right" vertical="center" wrapText="1" readingOrder="1"/>
    </xf>
    <xf numFmtId="0" fontId="4" fillId="0" borderId="9" xfId="0" applyFont="1" applyFill="1" applyBorder="1"/>
    <xf numFmtId="9" fontId="8" fillId="0" borderId="9" xfId="3" applyFont="1" applyFill="1" applyBorder="1" applyAlignment="1">
      <alignment horizontal="center" vertical="top"/>
    </xf>
    <xf numFmtId="43" fontId="12" fillId="6" borderId="8" xfId="1" applyFont="1" applyFill="1" applyBorder="1" applyAlignment="1">
      <alignment horizontal="right" vertical="top" wrapText="1"/>
    </xf>
    <xf numFmtId="9" fontId="16" fillId="6" borderId="9" xfId="3" applyFont="1" applyFill="1" applyBorder="1" applyAlignment="1">
      <alignment horizontal="center" vertical="top"/>
    </xf>
    <xf numFmtId="0" fontId="7" fillId="0" borderId="12" xfId="0" applyNumberFormat="1" applyFont="1" applyFill="1" applyBorder="1" applyAlignment="1">
      <alignment horizontal="center" vertical="center" wrapText="1" readingOrder="1"/>
    </xf>
    <xf numFmtId="4" fontId="7" fillId="0" borderId="12" xfId="0" applyNumberFormat="1" applyFont="1" applyFill="1" applyBorder="1" applyAlignment="1">
      <alignment horizontal="right" vertical="center" wrapText="1" readingOrder="1"/>
    </xf>
    <xf numFmtId="0" fontId="7" fillId="0" borderId="12" xfId="0" applyNumberFormat="1" applyFont="1" applyFill="1" applyBorder="1" applyAlignment="1">
      <alignment horizontal="right" vertical="center" wrapText="1" readingOrder="1"/>
    </xf>
    <xf numFmtId="0" fontId="9" fillId="0" borderId="12" xfId="0" applyFont="1" applyFill="1" applyBorder="1"/>
    <xf numFmtId="9" fontId="16" fillId="6" borderId="8" xfId="3" applyFont="1" applyFill="1" applyBorder="1" applyAlignment="1">
      <alignment horizontal="center" vertical="top"/>
    </xf>
    <xf numFmtId="43" fontId="12" fillId="7" borderId="8" xfId="1" applyFont="1" applyFill="1" applyBorder="1" applyAlignment="1">
      <alignment horizontal="right" vertical="top" wrapText="1"/>
    </xf>
    <xf numFmtId="9" fontId="13" fillId="7" borderId="8" xfId="3" applyFont="1" applyFill="1" applyBorder="1" applyAlignment="1">
      <alignment vertical="top"/>
    </xf>
    <xf numFmtId="9" fontId="8" fillId="7" borderId="8" xfId="3" applyFont="1" applyFill="1" applyBorder="1" applyAlignment="1">
      <alignment horizontal="center" vertical="top"/>
    </xf>
    <xf numFmtId="43" fontId="14" fillId="0" borderId="0" xfId="1" applyFont="1" applyFill="1" applyBorder="1" applyAlignment="1">
      <alignment vertical="top"/>
    </xf>
    <xf numFmtId="43" fontId="18" fillId="0" borderId="0" xfId="1" applyFont="1" applyFill="1" applyBorder="1" applyAlignment="1">
      <alignment vertical="top"/>
    </xf>
    <xf numFmtId="9" fontId="13" fillId="0" borderId="0" xfId="3" applyFont="1" applyFill="1" applyBorder="1" applyAlignment="1">
      <alignment vertical="top"/>
    </xf>
    <xf numFmtId="0" fontId="14" fillId="0" borderId="0" xfId="2" applyFont="1" applyFill="1" applyBorder="1" applyAlignment="1">
      <alignment vertical="top"/>
    </xf>
    <xf numFmtId="43" fontId="4" fillId="0" borderId="0" xfId="0" applyNumberFormat="1" applyFont="1" applyFill="1" applyBorder="1"/>
    <xf numFmtId="0" fontId="19" fillId="8" borderId="0" xfId="2" applyFont="1" applyFill="1" applyBorder="1" applyAlignment="1">
      <alignment vertical="top"/>
    </xf>
    <xf numFmtId="0" fontId="20" fillId="0" borderId="0" xfId="2" applyFont="1" applyFill="1" applyBorder="1" applyAlignment="1">
      <alignment vertical="top"/>
    </xf>
    <xf numFmtId="0" fontId="20" fillId="8" borderId="0" xfId="2" applyFont="1" applyFill="1" applyBorder="1" applyAlignment="1">
      <alignment vertical="top"/>
    </xf>
    <xf numFmtId="0" fontId="21" fillId="8" borderId="0" xfId="2" applyFont="1" applyFill="1" applyBorder="1" applyAlignment="1">
      <alignment vertical="top"/>
    </xf>
    <xf numFmtId="0" fontId="13" fillId="8" borderId="0" xfId="2" applyFont="1" applyFill="1" applyBorder="1" applyAlignment="1">
      <alignment vertical="top"/>
    </xf>
    <xf numFmtId="0" fontId="22" fillId="8" borderId="0" xfId="4" applyFont="1" applyFill="1" applyAlignment="1">
      <alignment vertical="top" wrapText="1"/>
    </xf>
    <xf numFmtId="0" fontId="23" fillId="8" borderId="0" xfId="2" applyFont="1" applyFill="1" applyBorder="1" applyAlignment="1">
      <alignment vertical="top"/>
    </xf>
    <xf numFmtId="0" fontId="24" fillId="8" borderId="0" xfId="2" applyFont="1" applyFill="1" applyBorder="1" applyAlignment="1">
      <alignment vertical="top"/>
    </xf>
    <xf numFmtId="41" fontId="23" fillId="8" borderId="0" xfId="5" applyFont="1" applyFill="1" applyBorder="1" applyAlignment="1">
      <alignment vertical="top"/>
    </xf>
    <xf numFmtId="43" fontId="25" fillId="8" borderId="0" xfId="6" applyNumberFormat="1" applyFont="1" applyFill="1" applyAlignment="1">
      <alignment horizontal="center" vertical="center"/>
    </xf>
    <xf numFmtId="0" fontId="4" fillId="0" borderId="13" xfId="0" applyNumberFormat="1" applyFont="1" applyFill="1" applyBorder="1" applyAlignment="1">
      <alignment vertical="top" wrapText="1"/>
    </xf>
    <xf numFmtId="0" fontId="4" fillId="0" borderId="14" xfId="0" applyNumberFormat="1" applyFont="1" applyFill="1" applyBorder="1" applyAlignment="1">
      <alignment vertical="top" wrapText="1"/>
    </xf>
    <xf numFmtId="0" fontId="4" fillId="0" borderId="15" xfId="0" applyNumberFormat="1" applyFont="1" applyFill="1" applyBorder="1" applyAlignment="1">
      <alignment vertical="top" wrapText="1"/>
    </xf>
    <xf numFmtId="0" fontId="4" fillId="0" borderId="16" xfId="0" applyNumberFormat="1" applyFont="1" applyFill="1" applyBorder="1" applyAlignment="1">
      <alignment vertical="top" wrapText="1"/>
    </xf>
    <xf numFmtId="0" fontId="4" fillId="0" borderId="17" xfId="0" applyNumberFormat="1" applyFont="1" applyFill="1" applyBorder="1" applyAlignment="1">
      <alignment vertical="top" wrapText="1"/>
    </xf>
    <xf numFmtId="0" fontId="4" fillId="0" borderId="18" xfId="0" applyNumberFormat="1" applyFont="1" applyFill="1" applyBorder="1" applyAlignment="1">
      <alignment vertical="top" wrapText="1"/>
    </xf>
    <xf numFmtId="0" fontId="4" fillId="0" borderId="19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6" fillId="9" borderId="24" xfId="0" applyNumberFormat="1" applyFont="1" applyFill="1" applyBorder="1" applyAlignment="1">
      <alignment horizontal="center" wrapText="1" readingOrder="1"/>
    </xf>
    <xf numFmtId="0" fontId="6" fillId="0" borderId="8" xfId="0" applyNumberFormat="1" applyFont="1" applyFill="1" applyBorder="1" applyAlignment="1">
      <alignment vertical="top" wrapText="1" readingOrder="1"/>
    </xf>
    <xf numFmtId="0" fontId="6" fillId="0" borderId="8" xfId="0" applyNumberFormat="1" applyFont="1" applyFill="1" applyBorder="1" applyAlignment="1">
      <alignment horizontal="right" vertical="top" wrapText="1" readingOrder="1"/>
    </xf>
    <xf numFmtId="4" fontId="6" fillId="0" borderId="8" xfId="0" applyNumberFormat="1" applyFont="1" applyFill="1" applyBorder="1" applyAlignment="1">
      <alignment horizontal="right" vertical="top" wrapText="1" readingOrder="1"/>
    </xf>
    <xf numFmtId="0" fontId="21" fillId="0" borderId="0" xfId="2" applyFont="1" applyFill="1" applyBorder="1" applyAlignment="1">
      <alignment vertical="top"/>
    </xf>
    <xf numFmtId="0" fontId="24" fillId="5" borderId="8" xfId="0" applyFont="1" applyFill="1" applyBorder="1" applyAlignment="1">
      <alignment horizontal="center" vertical="center"/>
    </xf>
    <xf numFmtId="0" fontId="28" fillId="10" borderId="8" xfId="0" applyNumberFormat="1" applyFont="1" applyFill="1" applyBorder="1" applyAlignment="1">
      <alignment horizontal="center" vertical="center" wrapText="1" readingOrder="1"/>
    </xf>
    <xf numFmtId="0" fontId="25" fillId="5" borderId="8" xfId="2" applyNumberFormat="1" applyFont="1" applyFill="1" applyBorder="1" applyAlignment="1">
      <alignment vertical="center" wrapText="1" readingOrder="1"/>
    </xf>
    <xf numFmtId="0" fontId="28" fillId="5" borderId="8" xfId="2" applyNumberFormat="1" applyFont="1" applyFill="1" applyBorder="1" applyAlignment="1">
      <alignment vertical="center" wrapText="1" readingOrder="1"/>
    </xf>
    <xf numFmtId="0" fontId="28" fillId="11" borderId="8" xfId="0" applyNumberFormat="1" applyFont="1" applyFill="1" applyBorder="1" applyAlignment="1">
      <alignment vertical="center" wrapText="1"/>
    </xf>
    <xf numFmtId="43" fontId="23" fillId="11" borderId="8" xfId="0" applyNumberFormat="1" applyFont="1" applyFill="1" applyBorder="1" applyAlignment="1">
      <alignment vertical="center"/>
    </xf>
    <xf numFmtId="9" fontId="25" fillId="11" borderId="8" xfId="8" applyFont="1" applyFill="1" applyBorder="1" applyAlignment="1">
      <alignment horizontal="center" vertical="center"/>
    </xf>
    <xf numFmtId="9" fontId="24" fillId="11" borderId="8" xfId="8" applyFont="1" applyFill="1" applyBorder="1" applyAlignment="1">
      <alignment horizontal="center" vertical="center"/>
    </xf>
    <xf numFmtId="0" fontId="31" fillId="0" borderId="0" xfId="0" applyFont="1" applyFill="1" applyBorder="1"/>
    <xf numFmtId="0" fontId="28" fillId="10" borderId="6" xfId="0" applyNumberFormat="1" applyFont="1" applyFill="1" applyBorder="1" applyAlignment="1">
      <alignment horizontal="center" vertical="center" wrapText="1" readingOrder="1"/>
    </xf>
    <xf numFmtId="0" fontId="28" fillId="10" borderId="5" xfId="0" applyNumberFormat="1" applyFont="1" applyFill="1" applyBorder="1" applyAlignment="1">
      <alignment horizontal="center" vertical="center" wrapText="1" readingOrder="1"/>
    </xf>
    <xf numFmtId="0" fontId="24" fillId="5" borderId="8" xfId="2" applyNumberFormat="1" applyFont="1" applyFill="1" applyBorder="1" applyAlignment="1">
      <alignment horizontal="center" vertical="center" wrapText="1" readingOrder="1"/>
    </xf>
    <xf numFmtId="0" fontId="28" fillId="5" borderId="8" xfId="2" applyNumberFormat="1" applyFont="1" applyFill="1" applyBorder="1" applyAlignment="1">
      <alignment horizontal="center" vertical="center" wrapText="1" readingOrder="1"/>
    </xf>
    <xf numFmtId="0" fontId="29" fillId="12" borderId="10" xfId="0" applyNumberFormat="1" applyFont="1" applyFill="1" applyBorder="1" applyAlignment="1">
      <alignment vertical="top" wrapText="1"/>
    </xf>
    <xf numFmtId="43" fontId="29" fillId="12" borderId="8" xfId="1" applyFont="1" applyFill="1" applyBorder="1" applyAlignment="1">
      <alignment horizontal="center" vertical="center" wrapText="1"/>
    </xf>
    <xf numFmtId="9" fontId="30" fillId="12" borderId="8" xfId="8" applyFont="1" applyFill="1" applyBorder="1" applyAlignment="1">
      <alignment horizontal="center" vertical="center"/>
    </xf>
    <xf numFmtId="9" fontId="23" fillId="12" borderId="8" xfId="8" applyFont="1" applyFill="1" applyBorder="1" applyAlignment="1">
      <alignment horizontal="center" vertical="center"/>
    </xf>
    <xf numFmtId="0" fontId="28" fillId="13" borderId="10" xfId="0" applyNumberFormat="1" applyFont="1" applyFill="1" applyBorder="1" applyAlignment="1">
      <alignment vertical="center" wrapText="1"/>
    </xf>
    <xf numFmtId="43" fontId="28" fillId="13" borderId="8" xfId="1" applyFont="1" applyFill="1" applyBorder="1" applyAlignment="1">
      <alignment horizontal="center" vertical="center" wrapText="1"/>
    </xf>
    <xf numFmtId="9" fontId="25" fillId="13" borderId="8" xfId="8" applyFont="1" applyFill="1" applyBorder="1" applyAlignment="1">
      <alignment horizontal="center" vertical="center"/>
    </xf>
    <xf numFmtId="9" fontId="24" fillId="13" borderId="8" xfId="8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29" fillId="14" borderId="8" xfId="0" applyNumberFormat="1" applyFont="1" applyFill="1" applyBorder="1" applyAlignment="1">
      <alignment vertical="center" wrapText="1"/>
    </xf>
    <xf numFmtId="43" fontId="23" fillId="14" borderId="8" xfId="0" applyNumberFormat="1" applyFont="1" applyFill="1" applyBorder="1" applyAlignment="1">
      <alignment vertical="center"/>
    </xf>
    <xf numFmtId="9" fontId="30" fillId="14" borderId="8" xfId="8" applyFont="1" applyFill="1" applyBorder="1" applyAlignment="1">
      <alignment horizontal="center" vertical="center"/>
    </xf>
    <xf numFmtId="9" fontId="23" fillId="14" borderId="8" xfId="8" applyFont="1" applyFill="1" applyBorder="1" applyAlignment="1">
      <alignment horizontal="center" vertical="center"/>
    </xf>
    <xf numFmtId="4" fontId="23" fillId="14" borderId="8" xfId="0" applyNumberFormat="1" applyFont="1" applyFill="1" applyBorder="1" applyAlignment="1">
      <alignment vertical="center"/>
    </xf>
    <xf numFmtId="0" fontId="27" fillId="0" borderId="0" xfId="0" applyFont="1" applyFill="1" applyBorder="1" applyAlignment="1"/>
    <xf numFmtId="0" fontId="17" fillId="0" borderId="0" xfId="0" applyFont="1" applyFill="1" applyBorder="1"/>
    <xf numFmtId="0" fontId="27" fillId="15" borderId="8" xfId="0" applyNumberFormat="1" applyFont="1" applyFill="1" applyBorder="1" applyAlignment="1">
      <alignment horizontal="center" vertical="center" wrapText="1" readingOrder="1"/>
    </xf>
    <xf numFmtId="0" fontId="27" fillId="15" borderId="8" xfId="0" applyNumberFormat="1" applyFont="1" applyFill="1" applyBorder="1" applyAlignment="1">
      <alignment vertical="center" wrapText="1" readingOrder="1"/>
    </xf>
    <xf numFmtId="0" fontId="32" fillId="16" borderId="8" xfId="0" applyNumberFormat="1" applyFont="1" applyFill="1" applyBorder="1" applyAlignment="1">
      <alignment vertical="top" wrapText="1" readingOrder="1"/>
    </xf>
    <xf numFmtId="4" fontId="32" fillId="16" borderId="8" xfId="0" applyNumberFormat="1" applyFont="1" applyFill="1" applyBorder="1" applyAlignment="1">
      <alignment vertical="top" wrapText="1" readingOrder="1"/>
    </xf>
    <xf numFmtId="4" fontId="32" fillId="16" borderId="8" xfId="0" applyNumberFormat="1" applyFont="1" applyFill="1" applyBorder="1" applyAlignment="1">
      <alignment horizontal="right" vertical="top" wrapText="1" readingOrder="1"/>
    </xf>
    <xf numFmtId="10" fontId="32" fillId="16" borderId="8" xfId="7" applyNumberFormat="1" applyFont="1" applyFill="1" applyBorder="1" applyAlignment="1">
      <alignment horizontal="center" vertical="top" wrapText="1" readingOrder="1"/>
    </xf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6" fillId="2" borderId="1" xfId="0" applyNumberFormat="1" applyFont="1" applyFill="1" applyBorder="1" applyAlignment="1">
      <alignment horizontal="left" vertical="top" wrapText="1" readingOrder="1"/>
    </xf>
    <xf numFmtId="0" fontId="4" fillId="0" borderId="2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6" fillId="2" borderId="5" xfId="0" applyNumberFormat="1" applyFont="1" applyFill="1" applyBorder="1" applyAlignment="1">
      <alignment horizontal="center" vertical="top" wrapText="1" readingOrder="1"/>
    </xf>
    <xf numFmtId="0" fontId="4" fillId="0" borderId="6" xfId="0" applyNumberFormat="1" applyFont="1" applyFill="1" applyBorder="1" applyAlignment="1">
      <alignment vertical="top" wrapText="1"/>
    </xf>
    <xf numFmtId="0" fontId="6" fillId="2" borderId="6" xfId="0" applyNumberFormat="1" applyFont="1" applyFill="1" applyBorder="1" applyAlignment="1">
      <alignment horizontal="center" vertical="top" wrapText="1" readingOrder="1"/>
    </xf>
    <xf numFmtId="0" fontId="4" fillId="0" borderId="7" xfId="0" applyNumberFormat="1" applyFont="1" applyFill="1" applyBorder="1" applyAlignment="1">
      <alignment vertical="top" wrapText="1"/>
    </xf>
    <xf numFmtId="0" fontId="6" fillId="0" borderId="4" xfId="0" applyNumberFormat="1" applyFont="1" applyFill="1" applyBorder="1" applyAlignment="1">
      <alignment vertical="top" wrapText="1" readingOrder="1"/>
    </xf>
    <xf numFmtId="0" fontId="4" fillId="0" borderId="4" xfId="0" applyNumberFormat="1" applyFont="1" applyFill="1" applyBorder="1" applyAlignment="1">
      <alignment vertical="top" wrapText="1"/>
    </xf>
    <xf numFmtId="0" fontId="6" fillId="2" borderId="1" xfId="0" applyNumberFormat="1" applyFont="1" applyFill="1" applyBorder="1" applyAlignment="1">
      <alignment horizontal="left" vertical="center" wrapText="1" readingOrder="1"/>
    </xf>
    <xf numFmtId="0" fontId="6" fillId="0" borderId="3" xfId="0" applyNumberFormat="1" applyFont="1" applyFill="1" applyBorder="1" applyAlignment="1">
      <alignment horizontal="left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0" fontId="6" fillId="0" borderId="8" xfId="0" applyNumberFormat="1" applyFont="1" applyFill="1" applyBorder="1" applyAlignment="1">
      <alignment vertical="center" wrapText="1" readingOrder="1"/>
    </xf>
    <xf numFmtId="0" fontId="4" fillId="0" borderId="8" xfId="0" applyFont="1" applyFill="1" applyBorder="1"/>
    <xf numFmtId="0" fontId="6" fillId="0" borderId="8" xfId="0" applyNumberFormat="1" applyFont="1" applyFill="1" applyBorder="1" applyAlignment="1">
      <alignment horizontal="center" vertical="center" wrapText="1" readingOrder="1"/>
    </xf>
    <xf numFmtId="0" fontId="6" fillId="0" borderId="8" xfId="0" applyNumberFormat="1" applyFont="1" applyFill="1" applyBorder="1" applyAlignment="1">
      <alignment horizontal="left" vertical="center" wrapText="1" readingOrder="1"/>
    </xf>
    <xf numFmtId="0" fontId="6" fillId="0" borderId="8" xfId="0" applyNumberFormat="1" applyFont="1" applyFill="1" applyBorder="1" applyAlignment="1">
      <alignment horizontal="right" vertical="center" wrapText="1" readingOrder="1"/>
    </xf>
    <xf numFmtId="4" fontId="6" fillId="0" borderId="8" xfId="0" applyNumberFormat="1" applyFont="1" applyFill="1" applyBorder="1" applyAlignment="1">
      <alignment horizontal="right" vertical="center" wrapText="1" readingOrder="1"/>
    </xf>
    <xf numFmtId="0" fontId="7" fillId="0" borderId="8" xfId="0" applyNumberFormat="1" applyFont="1" applyFill="1" applyBorder="1" applyAlignment="1">
      <alignment vertical="center" wrapText="1" readingOrder="1"/>
    </xf>
    <xf numFmtId="0" fontId="9" fillId="0" borderId="8" xfId="0" applyFont="1" applyFill="1" applyBorder="1"/>
    <xf numFmtId="0" fontId="7" fillId="0" borderId="8" xfId="0" applyNumberFormat="1" applyFont="1" applyFill="1" applyBorder="1" applyAlignment="1">
      <alignment horizontal="center" vertical="center" wrapText="1" readingOrder="1"/>
    </xf>
    <xf numFmtId="0" fontId="7" fillId="0" borderId="8" xfId="0" applyNumberFormat="1" applyFont="1" applyFill="1" applyBorder="1" applyAlignment="1">
      <alignment horizontal="left" vertical="center" wrapText="1" readingOrder="1"/>
    </xf>
    <xf numFmtId="0" fontId="7" fillId="0" borderId="8" xfId="0" applyNumberFormat="1" applyFont="1" applyFill="1" applyBorder="1" applyAlignment="1">
      <alignment horizontal="right" vertical="center" wrapText="1" readingOrder="1"/>
    </xf>
    <xf numFmtId="4" fontId="7" fillId="0" borderId="8" xfId="0" applyNumberFormat="1" applyFont="1" applyFill="1" applyBorder="1" applyAlignment="1">
      <alignment horizontal="right" vertical="center" wrapText="1" readingOrder="1"/>
    </xf>
    <xf numFmtId="0" fontId="10" fillId="4" borderId="8" xfId="0" applyNumberFormat="1" applyFont="1" applyFill="1" applyBorder="1" applyAlignment="1">
      <alignment horizontal="center" vertical="top" wrapText="1"/>
    </xf>
    <xf numFmtId="43" fontId="10" fillId="4" borderId="8" xfId="1" applyFont="1" applyFill="1" applyBorder="1" applyAlignment="1">
      <alignment horizontal="center" vertical="top" wrapText="1"/>
    </xf>
    <xf numFmtId="4" fontId="10" fillId="4" borderId="8" xfId="0" applyNumberFormat="1" applyFont="1" applyFill="1" applyBorder="1" applyAlignment="1">
      <alignment horizontal="center" vertical="center" wrapText="1" readingOrder="1"/>
    </xf>
    <xf numFmtId="0" fontId="12" fillId="5" borderId="8" xfId="0" applyNumberFormat="1" applyFont="1" applyFill="1" applyBorder="1" applyAlignment="1">
      <alignment horizontal="center" vertical="top" wrapText="1"/>
    </xf>
    <xf numFmtId="43" fontId="12" fillId="5" borderId="8" xfId="1" applyFont="1" applyFill="1" applyBorder="1" applyAlignment="1">
      <alignment horizontal="center" vertical="top" wrapText="1"/>
    </xf>
    <xf numFmtId="0" fontId="6" fillId="0" borderId="9" xfId="0" applyNumberFormat="1" applyFont="1" applyFill="1" applyBorder="1" applyAlignment="1">
      <alignment vertical="center" wrapText="1" readingOrder="1"/>
    </xf>
    <xf numFmtId="0" fontId="4" fillId="0" borderId="9" xfId="0" applyFont="1" applyFill="1" applyBorder="1"/>
    <xf numFmtId="0" fontId="6" fillId="0" borderId="9" xfId="0" applyNumberFormat="1" applyFont="1" applyFill="1" applyBorder="1" applyAlignment="1">
      <alignment horizontal="center" vertical="center" wrapText="1" readingOrder="1"/>
    </xf>
    <xf numFmtId="0" fontId="6" fillId="0" borderId="9" xfId="0" applyNumberFormat="1" applyFont="1" applyFill="1" applyBorder="1" applyAlignment="1">
      <alignment horizontal="left" vertical="center" wrapText="1" readingOrder="1"/>
    </xf>
    <xf numFmtId="0" fontId="6" fillId="0" borderId="9" xfId="0" applyNumberFormat="1" applyFont="1" applyFill="1" applyBorder="1" applyAlignment="1">
      <alignment horizontal="right" vertical="center" wrapText="1" readingOrder="1"/>
    </xf>
    <xf numFmtId="4" fontId="6" fillId="0" borderId="9" xfId="0" applyNumberFormat="1" applyFont="1" applyFill="1" applyBorder="1" applyAlignment="1">
      <alignment horizontal="right" vertical="center" wrapText="1" readingOrder="1"/>
    </xf>
    <xf numFmtId="4" fontId="7" fillId="0" borderId="12" xfId="0" applyNumberFormat="1" applyFont="1" applyFill="1" applyBorder="1" applyAlignment="1">
      <alignment horizontal="right" vertical="center" wrapText="1" readingOrder="1"/>
    </xf>
    <xf numFmtId="0" fontId="9" fillId="0" borderId="12" xfId="0" applyFont="1" applyFill="1" applyBorder="1"/>
    <xf numFmtId="0" fontId="7" fillId="0" borderId="12" xfId="0" applyNumberFormat="1" applyFont="1" applyFill="1" applyBorder="1" applyAlignment="1">
      <alignment horizontal="center" vertical="center" wrapText="1" readingOrder="1"/>
    </xf>
    <xf numFmtId="0" fontId="7" fillId="0" borderId="12" xfId="0" applyNumberFormat="1" applyFont="1" applyFill="1" applyBorder="1" applyAlignment="1">
      <alignment vertical="center" wrapText="1" readingOrder="1"/>
    </xf>
    <xf numFmtId="0" fontId="7" fillId="0" borderId="12" xfId="0" applyNumberFormat="1" applyFont="1" applyFill="1" applyBorder="1" applyAlignment="1">
      <alignment horizontal="left" vertical="center" wrapText="1" readingOrder="1"/>
    </xf>
    <xf numFmtId="0" fontId="7" fillId="0" borderId="12" xfId="0" applyNumberFormat="1" applyFont="1" applyFill="1" applyBorder="1" applyAlignment="1">
      <alignment horizontal="right" vertical="center" wrapText="1" readingOrder="1"/>
    </xf>
    <xf numFmtId="0" fontId="12" fillId="6" borderId="8" xfId="0" applyNumberFormat="1" applyFont="1" applyFill="1" applyBorder="1" applyAlignment="1">
      <alignment horizontal="center" vertical="top" wrapText="1"/>
    </xf>
    <xf numFmtId="43" fontId="12" fillId="6" borderId="10" xfId="1" applyFont="1" applyFill="1" applyBorder="1" applyAlignment="1">
      <alignment horizontal="right" vertical="top" wrapText="1"/>
    </xf>
    <xf numFmtId="0" fontId="15" fillId="6" borderId="11" xfId="0" applyFont="1" applyFill="1" applyBorder="1" applyAlignment="1">
      <alignment horizontal="right" vertical="top" wrapText="1"/>
    </xf>
    <xf numFmtId="0" fontId="12" fillId="7" borderId="8" xfId="0" applyNumberFormat="1" applyFont="1" applyFill="1" applyBorder="1" applyAlignment="1">
      <alignment horizontal="center" vertical="top" wrapText="1"/>
    </xf>
    <xf numFmtId="43" fontId="12" fillId="7" borderId="8" xfId="1" applyFont="1" applyFill="1" applyBorder="1" applyAlignment="1">
      <alignment horizontal="right" vertical="top" wrapText="1"/>
    </xf>
    <xf numFmtId="0" fontId="17" fillId="7" borderId="8" xfId="0" applyFont="1" applyFill="1" applyBorder="1" applyAlignment="1">
      <alignment horizontal="right" vertical="top" wrapText="1"/>
    </xf>
    <xf numFmtId="43" fontId="12" fillId="7" borderId="8" xfId="1" applyFont="1" applyFill="1" applyBorder="1" applyAlignment="1">
      <alignment horizontal="center" vertical="top" wrapText="1"/>
    </xf>
    <xf numFmtId="0" fontId="14" fillId="0" borderId="0" xfId="2" applyFont="1" applyFill="1" applyBorder="1" applyAlignment="1">
      <alignment horizontal="center" vertical="top"/>
    </xf>
    <xf numFmtId="43" fontId="14" fillId="0" borderId="0" xfId="1" applyFont="1" applyFill="1" applyBorder="1" applyAlignment="1">
      <alignment horizontal="center" vertical="top"/>
    </xf>
    <xf numFmtId="43" fontId="12" fillId="6" borderId="10" xfId="1" applyFont="1" applyFill="1" applyBorder="1" applyAlignment="1">
      <alignment horizontal="center" vertical="top" wrapText="1"/>
    </xf>
    <xf numFmtId="43" fontId="12" fillId="6" borderId="11" xfId="1" applyFont="1" applyFill="1" applyBorder="1" applyAlignment="1">
      <alignment horizontal="center" vertical="top" wrapText="1"/>
    </xf>
    <xf numFmtId="0" fontId="27" fillId="0" borderId="27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26" fillId="9" borderId="21" xfId="0" applyNumberFormat="1" applyFont="1" applyFill="1" applyBorder="1" applyAlignment="1">
      <alignment horizontal="left" wrapText="1" readingOrder="1"/>
    </xf>
    <xf numFmtId="0" fontId="4" fillId="0" borderId="22" xfId="0" applyNumberFormat="1" applyFont="1" applyFill="1" applyBorder="1" applyAlignment="1">
      <alignment vertical="top" wrapText="1"/>
    </xf>
    <xf numFmtId="0" fontId="4" fillId="0" borderId="23" xfId="0" applyNumberFormat="1" applyFont="1" applyFill="1" applyBorder="1" applyAlignment="1">
      <alignment vertical="top" wrapText="1"/>
    </xf>
    <xf numFmtId="0" fontId="5" fillId="0" borderId="14" xfId="0" applyNumberFormat="1" applyFont="1" applyFill="1" applyBorder="1" applyAlignment="1">
      <alignment horizontal="center" vertical="top" wrapText="1" readingOrder="1"/>
    </xf>
    <xf numFmtId="0" fontId="4" fillId="0" borderId="14" xfId="0" applyNumberFormat="1" applyFont="1" applyFill="1" applyBorder="1" applyAlignment="1">
      <alignment vertical="top" wrapText="1"/>
    </xf>
    <xf numFmtId="0" fontId="26" fillId="9" borderId="0" xfId="0" applyNumberFormat="1" applyFont="1" applyFill="1" applyBorder="1" applyAlignment="1">
      <alignment vertical="top" wrapText="1" readingOrder="1"/>
    </xf>
    <xf numFmtId="0" fontId="26" fillId="9" borderId="24" xfId="0" applyNumberFormat="1" applyFont="1" applyFill="1" applyBorder="1" applyAlignment="1">
      <alignment horizontal="center" wrapText="1" readingOrder="1"/>
    </xf>
    <xf numFmtId="0" fontId="4" fillId="0" borderId="25" xfId="0" applyNumberFormat="1" applyFont="1" applyFill="1" applyBorder="1" applyAlignment="1">
      <alignment vertical="top" wrapText="1"/>
    </xf>
    <xf numFmtId="0" fontId="4" fillId="0" borderId="26" xfId="0" applyNumberFormat="1" applyFont="1" applyFill="1" applyBorder="1" applyAlignment="1">
      <alignment vertical="top" wrapText="1"/>
    </xf>
    <xf numFmtId="0" fontId="6" fillId="0" borderId="8" xfId="0" applyNumberFormat="1" applyFont="1" applyFill="1" applyBorder="1" applyAlignment="1">
      <alignment vertical="top" wrapText="1" readingOrder="1"/>
    </xf>
    <xf numFmtId="0" fontId="6" fillId="0" borderId="8" xfId="0" applyNumberFormat="1" applyFont="1" applyFill="1" applyBorder="1" applyAlignment="1">
      <alignment horizontal="right" vertical="top" wrapText="1" readingOrder="1"/>
    </xf>
    <xf numFmtId="4" fontId="6" fillId="0" borderId="8" xfId="0" applyNumberFormat="1" applyFont="1" applyFill="1" applyBorder="1" applyAlignment="1">
      <alignment horizontal="right" vertical="top" wrapText="1" readingOrder="1"/>
    </xf>
    <xf numFmtId="0" fontId="32" fillId="0" borderId="0" xfId="0" applyFont="1" applyFill="1" applyBorder="1" applyAlignment="1">
      <alignment horizontal="justify" vertical="center"/>
    </xf>
  </cellXfs>
  <cellStyles count="9">
    <cellStyle name="Millares" xfId="1" builtinId="3"/>
    <cellStyle name="Millares [0] 2 2 2 2 2 2 2 2 2 2" xfId="5" xr:uid="{3F2ED168-6E9C-4B38-8F9D-95881F074826}"/>
    <cellStyle name="Normal" xfId="0" builtinId="0"/>
    <cellStyle name="Normal 2 2" xfId="2" xr:uid="{608A9ADA-2654-47C6-8680-AF24C859D20F}"/>
    <cellStyle name="Normal 2 2 2 2 4 2 2 2 2" xfId="6" xr:uid="{DBF7F1F1-AD62-4CCF-AF18-00511D72E431}"/>
    <cellStyle name="Normal 3 2 2 2 2 2 2 2 2" xfId="4" xr:uid="{B0EC697D-61C2-4AD7-BB9F-BF04EFBDEC34}"/>
    <cellStyle name="Porcentaje" xfId="7" builtinId="5"/>
    <cellStyle name="Porcentaje 2 2 2" xfId="3" xr:uid="{C4885DBE-7BC1-4B06-BD1F-C00333D018BC}"/>
    <cellStyle name="Porcentaje 2 2 2 2" xfId="8" xr:uid="{6BEDD46E-D0C9-4A49-84D7-A16887CDB3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GASTOS DE FUNCIONAMIENTO A 30 DE SEPTIEMBRE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1.4440435037372048E-2"/>
          <c:y val="0.13292978483915563"/>
          <c:w val="0.96470115879753504"/>
          <c:h val="0.570616441022140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'GRAFICA EJECUCIÓN GASTOS.'!$B$2</c:f>
              <c:strCache>
                <c:ptCount val="1"/>
                <c:pt idx="0">
                  <c:v>APROPIACION
VIGENTE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4.8134783457907419E-3"/>
                  <c:y val="3.6955905252864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70-4449-8C53-8A4CCF5CCE9E}"/>
                </c:ext>
              </c:extLst>
            </c:dLbl>
            <c:dLbl>
              <c:idx val="2"/>
              <c:layout>
                <c:manualLayout>
                  <c:x val="0"/>
                  <c:y val="-4.46161068647109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70-4449-8C53-8A4CCF5CCE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EJECUCIÓN GASTOS.'!$A$3:$A$5</c:f>
              <c:strCache>
                <c:ptCount val="3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</c:strCache>
            </c:strRef>
          </c:cat>
          <c:val>
            <c:numRef>
              <c:f>'GRAFICA EJECUCIÓN GASTOS.'!$B$3:$B$5</c:f>
              <c:numCache>
                <c:formatCode>#,##0.00</c:formatCode>
                <c:ptCount val="3"/>
                <c:pt idx="0" formatCode="_(* #,##0.00_);_(* \(#,##0.00\);_(* &quot;-&quot;??_);_(@_)">
                  <c:v>6224.0817669999997</c:v>
                </c:pt>
                <c:pt idx="1">
                  <c:v>787.87749399999996</c:v>
                </c:pt>
                <c:pt idx="2" formatCode="_(* #,##0.00_);_(* \(#,##0.00\);_(* &quot;-&quot;??_);_(@_)">
                  <c:v>489.55419899999998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0-4449-8C53-8A4CCF5CCE9E}"/>
            </c:ext>
          </c:extLst>
        </c:ser>
        <c:ser>
          <c:idx val="1"/>
          <c:order val="1"/>
          <c:tx>
            <c:strRef>
              <c:f>'GRAFICA EJECUCIÓN GASTOS.'!$C$2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4.8134783457906829E-3"/>
                  <c:y val="-4.53972197148646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70-4449-8C53-8A4CCF5CCE9E}"/>
                </c:ext>
              </c:extLst>
            </c:dLbl>
            <c:dLbl>
              <c:idx val="1"/>
              <c:layout>
                <c:manualLayout>
                  <c:x val="4.8134783457906829E-3"/>
                  <c:y val="1.12173100962410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70-4449-8C53-8A4CCF5CCE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EJECUCIÓN GASTOS.'!$A$3:$A$5</c:f>
              <c:strCache>
                <c:ptCount val="3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</c:strCache>
            </c:strRef>
          </c:cat>
          <c:val>
            <c:numRef>
              <c:f>'GRAFICA EJECUCIÓN GASTOS.'!$C$3:$C$5</c:f>
              <c:numCache>
                <c:formatCode>#,##0.00</c:formatCode>
                <c:ptCount val="3"/>
                <c:pt idx="0" formatCode="_(* #,##0.00_);_(* \(#,##0.00\);_(* &quot;-&quot;??_);_(@_)">
                  <c:v>4169.8847999999998</c:v>
                </c:pt>
                <c:pt idx="1">
                  <c:v>715.14067219000003</c:v>
                </c:pt>
                <c:pt idx="2" formatCode="_(* #,##0.00_);_(* \(#,##0.00\);_(* &quot;-&quot;??_);_(@_)">
                  <c:v>328.834496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70-4449-8C53-8A4CCF5CCE9E}"/>
            </c:ext>
          </c:extLst>
        </c:ser>
        <c:ser>
          <c:idx val="2"/>
          <c:order val="2"/>
          <c:tx>
            <c:strRef>
              <c:f>'GRAFICA EJECUCIÓN GASTOS.'!$D$2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5.54854907626123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70-4449-8C53-8A4CCF5CCE9E}"/>
                </c:ext>
              </c:extLst>
            </c:dLbl>
            <c:dLbl>
              <c:idx val="1"/>
              <c:layout>
                <c:manualLayout>
                  <c:x val="-1.283594225544182E-2"/>
                  <c:y val="2.02903992228059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70-4449-8C53-8A4CCF5CCE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EJECUCIÓN GASTOS.'!$A$3:$A$5</c:f>
              <c:strCache>
                <c:ptCount val="3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</c:strCache>
            </c:strRef>
          </c:cat>
          <c:val>
            <c:numRef>
              <c:f>'GRAFICA EJECUCIÓN GASTOS.'!$D$3:$D$5</c:f>
              <c:numCache>
                <c:formatCode>#,##0.00</c:formatCode>
                <c:ptCount val="3"/>
                <c:pt idx="0" formatCode="_(* #,##0.00_);_(* \(#,##0.00\);_(* &quot;-&quot;??_);_(@_)">
                  <c:v>4169.8847999999998</c:v>
                </c:pt>
                <c:pt idx="1">
                  <c:v>519.91889301999993</c:v>
                </c:pt>
                <c:pt idx="2" formatCode="_(* #,##0.00_);_(* \(#,##0.00\);_(* &quot;-&quot;??_);_(@_)">
                  <c:v>328.834496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70-4449-8C53-8A4CCF5CC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02435712"/>
        <c:axId val="911903712"/>
      </c:barChart>
      <c:catAx>
        <c:axId val="110243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903712"/>
        <c:crosses val="autoZero"/>
        <c:auto val="1"/>
        <c:lblAlgn val="ctr"/>
        <c:lblOffset val="100"/>
        <c:noMultiLvlLbl val="0"/>
      </c:catAx>
      <c:valAx>
        <c:axId val="91190371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110243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2572926723699"/>
          <c:y val="0.88650615636078733"/>
          <c:w val="0.58746544971153236"/>
          <c:h val="9.33173015437172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GASTOS DE INVERSION A 30 DE SEPTIEMBRE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EJECUCIÓN GASTOS.'!$B$45</c:f>
              <c:strCache>
                <c:ptCount val="1"/>
                <c:pt idx="0">
                  <c:v>APROPIACION
VIGENTE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8430251252599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3E-43D8-BB88-D4393BC4FF14}"/>
                </c:ext>
              </c:extLst>
            </c:dLbl>
            <c:dLbl>
              <c:idx val="1"/>
              <c:layout>
                <c:manualLayout>
                  <c:x val="0"/>
                  <c:y val="-1.06423400410807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3E-43D8-BB88-D4393BC4FF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GASTOS.'!$A$46:$A$47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'GRAFICA EJECUCIÓN GASTOS.'!$B$46:$B$47</c:f>
              <c:numCache>
                <c:formatCode>_(* #,##0.00_);_(* \(#,##0.00\);_(* "-"??_);_(@_)</c:formatCode>
                <c:ptCount val="2"/>
                <c:pt idx="0">
                  <c:v>1942.059135</c:v>
                </c:pt>
                <c:pt idx="1">
                  <c:v>1124.092838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E-43D8-BB88-D4393BC4FF14}"/>
            </c:ext>
          </c:extLst>
        </c:ser>
        <c:ser>
          <c:idx val="1"/>
          <c:order val="1"/>
          <c:tx>
            <c:strRef>
              <c:f>'GRAFICA EJECUCIÓN GASTOS.'!$C$45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97643457905768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3E-43D8-BB88-D4393BC4FF14}"/>
                </c:ext>
              </c:extLst>
            </c:dLbl>
            <c:dLbl>
              <c:idx val="1"/>
              <c:layout>
                <c:manualLayout>
                  <c:x val="-1.0132295155812802E-16"/>
                  <c:y val="8.0577717453892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3E-43D8-BB88-D4393BC4FF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GASTOS.'!$A$46:$A$47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'GRAFICA EJECUCIÓN GASTOS.'!$C$46:$C$47</c:f>
              <c:numCache>
                <c:formatCode>_(* #,##0.00_);_(* \(#,##0.00\);_(* "-"??_);_(@_)</c:formatCode>
                <c:ptCount val="2"/>
                <c:pt idx="0">
                  <c:v>1609.4266560000001</c:v>
                </c:pt>
                <c:pt idx="1">
                  <c:v>742.47463900000002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E-43D8-BB88-D4393BC4FF14}"/>
            </c:ext>
          </c:extLst>
        </c:ser>
        <c:ser>
          <c:idx val="2"/>
          <c:order val="2"/>
          <c:tx>
            <c:strRef>
              <c:f>'GRAFICA EJECUCIÓN GASTOS.'!$D$45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450777202072537E-3"/>
                  <c:y val="-6.126827483717515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3E-43D8-BB88-D4393BC4FF14}"/>
                </c:ext>
              </c:extLst>
            </c:dLbl>
            <c:dLbl>
              <c:idx val="1"/>
              <c:layout>
                <c:manualLayout>
                  <c:x val="0"/>
                  <c:y val="-3.086158900551701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3E-43D8-BB88-D4393BC4FF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GASTOS.'!$A$46:$A$47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'GRAFICA EJECUCIÓN GASTOS.'!$D$46:$D$47</c:f>
              <c:numCache>
                <c:formatCode>_(* #,##0.00_);_(* \(#,##0.00\);_(* "-"??_);_(@_)</c:formatCode>
                <c:ptCount val="2"/>
                <c:pt idx="0">
                  <c:v>960.05267791999995</c:v>
                </c:pt>
                <c:pt idx="1">
                  <c:v>426.72056199999997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3E-43D8-BB88-D4393BC4FF1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27972400"/>
        <c:axId val="1228785296"/>
      </c:barChart>
      <c:catAx>
        <c:axId val="62797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28785296"/>
        <c:crosses val="autoZero"/>
        <c:auto val="1"/>
        <c:lblAlgn val="ctr"/>
        <c:lblOffset val="100"/>
        <c:noMultiLvlLbl val="0"/>
      </c:catAx>
      <c:valAx>
        <c:axId val="12287852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crossAx val="62797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0008703575264"/>
          <c:y val="0.89737671704998645"/>
          <c:w val="0.48654617654658455"/>
          <c:h val="8.4379271451019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EJECUCION DE INGRESOS A 30 DE SEPTIEMBRE DE 2024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EJECUCIÓN INGRESOS'!$B$2</c:f>
              <c:strCache>
                <c:ptCount val="1"/>
                <c:pt idx="0">
                  <c:v>AFORO INICIAL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INGRESOS'!$A$3:$A$4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'GRAFICA EJECUCIÓN INGRESOS'!$B$3:$B$4</c:f>
              <c:numCache>
                <c:formatCode>#,##0.00</c:formatCode>
                <c:ptCount val="2"/>
                <c:pt idx="0">
                  <c:v>500</c:v>
                </c:pt>
                <c:pt idx="1">
                  <c:v>1435.320616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E-4492-BFE7-965932D3C65B}"/>
            </c:ext>
          </c:extLst>
        </c:ser>
        <c:ser>
          <c:idx val="1"/>
          <c:order val="1"/>
          <c:tx>
            <c:strRef>
              <c:f>'GRAFICA EJECUCIÓN INGRESOS'!$C$2</c:f>
              <c:strCache>
                <c:ptCount val="1"/>
                <c:pt idx="0">
                  <c:v>RECAUDO EN EFECTIVO ACUMULADO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INGRESOS'!$A$3:$A$4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'GRAFICA EJECUCIÓN INGRESOS'!$C$3:$C$4</c:f>
              <c:numCache>
                <c:formatCode>#,##0.00</c:formatCode>
                <c:ptCount val="2"/>
                <c:pt idx="0">
                  <c:v>202.89947125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E-4492-BFE7-965932D3C65B}"/>
            </c:ext>
          </c:extLst>
        </c:ser>
        <c:ser>
          <c:idx val="2"/>
          <c:order val="2"/>
          <c:tx>
            <c:strRef>
              <c:f>'GRAFICA EJECUCIÓN INGRESOS'!$D$2</c:f>
              <c:strCache>
                <c:ptCount val="1"/>
                <c:pt idx="0">
                  <c:v>SALDO DE AFORO POR RECAUDAR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INGRESOS'!$A$3:$A$4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'GRAFICA EJECUCIÓN INGRESOS'!$D$3:$D$4</c:f>
              <c:numCache>
                <c:formatCode>#,##0.00</c:formatCode>
                <c:ptCount val="2"/>
                <c:pt idx="0">
                  <c:v>297.10052875000002</c:v>
                </c:pt>
                <c:pt idx="1">
                  <c:v>1435.320616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6E-4492-BFE7-965932D3C6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21405936"/>
        <c:axId val="911901216"/>
      </c:barChart>
      <c:catAx>
        <c:axId val="72140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901216"/>
        <c:crosses val="autoZero"/>
        <c:auto val="1"/>
        <c:lblAlgn val="ctr"/>
        <c:lblOffset val="100"/>
        <c:noMultiLvlLbl val="0"/>
      </c:catAx>
      <c:valAx>
        <c:axId val="911901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72140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9C6448-C90E-4031-AA8B-4C1C29BBD23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485776</xdr:colOff>
      <xdr:row>8</xdr:row>
      <xdr:rowOff>138111</xdr:rowOff>
    </xdr:from>
    <xdr:to>
      <xdr:col>6</xdr:col>
      <xdr:colOff>704850</xdr:colOff>
      <xdr:row>32</xdr:row>
      <xdr:rowOff>28574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3960D02A-3BAC-48FB-8B8C-869953939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104775</xdr:colOff>
      <xdr:row>29</xdr:row>
      <xdr:rowOff>47625</xdr:rowOff>
    </xdr:from>
    <xdr:ext cx="1400175" cy="24765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21CBD6F7-6CE0-4639-A467-A88B066CF291}"/>
            </a:ext>
          </a:extLst>
        </xdr:cNvPr>
        <xdr:cNvSpPr txBox="1"/>
      </xdr:nvSpPr>
      <xdr:spPr>
        <a:xfrm>
          <a:off x="7038975" y="6324600"/>
          <a:ext cx="1400175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O" sz="800" b="1"/>
            <a:t>CIFRAS EN MILES </a:t>
          </a:r>
        </a:p>
      </xdr:txBody>
    </xdr:sp>
    <xdr:clientData/>
  </xdr:oneCellAnchor>
  <xdr:twoCellAnchor>
    <xdr:from>
      <xdr:col>0</xdr:col>
      <xdr:colOff>295275</xdr:colOff>
      <xdr:row>50</xdr:row>
      <xdr:rowOff>4761</xdr:rowOff>
    </xdr:from>
    <xdr:to>
      <xdr:col>8</xdr:col>
      <xdr:colOff>266700</xdr:colOff>
      <xdr:row>75</xdr:row>
      <xdr:rowOff>133349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DFD2BFC5-A030-4B35-A4F5-45D7CC742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0.81107</cdr:x>
      <cdr:y>0.37705</cdr:y>
    </cdr:from>
    <cdr:to>
      <cdr:x>0.92659</cdr:x>
      <cdr:y>0.61917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8AF6F5C6-89BF-46F3-B686-99083DBB32FF}"/>
            </a:ext>
          </a:extLst>
        </cdr:cNvPr>
        <cdr:cNvSpPr txBox="1"/>
      </cdr:nvSpPr>
      <cdr:spPr>
        <a:xfrm xmlns:a="http://schemas.openxmlformats.org/drawingml/2006/main">
          <a:off x="6419849" y="14239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0.80207</cdr:x>
      <cdr:y>0.93615</cdr:y>
    </cdr:from>
    <cdr:to>
      <cdr:x>0.90155</cdr:x>
      <cdr:y>1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4F0DDB11-4F5D-42E4-8179-132406B85D33}"/>
            </a:ext>
          </a:extLst>
        </cdr:cNvPr>
        <cdr:cNvSpPr txBox="1"/>
      </cdr:nvSpPr>
      <cdr:spPr>
        <a:xfrm xmlns:a="http://schemas.openxmlformats.org/drawingml/2006/main">
          <a:off x="7372350" y="3910013"/>
          <a:ext cx="914400" cy="266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effectLst/>
              <a:latin typeface="+mn-lt"/>
              <a:ea typeface="+mn-ea"/>
              <a:cs typeface="+mn-cs"/>
            </a:rPr>
            <a:t>CIFRAS EN MILES </a:t>
          </a:r>
          <a:endParaRPr lang="es-CO">
            <a:effectLst/>
          </a:endParaRPr>
        </a:p>
        <a:p xmlns:a="http://schemas.openxmlformats.org/drawingml/2006/main">
          <a:endParaRPr lang="es-CO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175F6F-A0A7-4354-8393-816F8C9335C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71450"/>
          <a:ext cx="1530350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38100</xdr:rowOff>
    </xdr:from>
    <xdr:to>
      <xdr:col>6</xdr:col>
      <xdr:colOff>338139</xdr:colOff>
      <xdr:row>28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F00C8D-433D-42F5-AA1E-CFA0E3087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0.844</cdr:x>
      <cdr:y>0.89601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F1A9B15-35C4-42A3-8252-C80A33233DB5}"/>
            </a:ext>
          </a:extLst>
        </cdr:cNvPr>
        <cdr:cNvSpPr txBox="1"/>
      </cdr:nvSpPr>
      <cdr:spPr>
        <a:xfrm xmlns:a="http://schemas.openxmlformats.org/drawingml/2006/main">
          <a:off x="6596064" y="3529012"/>
          <a:ext cx="12192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CIFRAS EN MILES </a:t>
          </a:r>
          <a:endParaRPr lang="es-CO">
            <a:solidFill>
              <a:schemeClr val="bg1"/>
            </a:solidFill>
            <a:effectLst/>
          </a:endParaRPr>
        </a:p>
        <a:p xmlns:a="http://schemas.openxmlformats.org/drawingml/2006/main">
          <a:endParaRPr lang="es-CO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E2BE-7E8B-4FD3-95DB-2E5B3AC6EB4D}">
  <sheetPr>
    <tabColor theme="7" tint="0.39997558519241921"/>
  </sheetPr>
  <dimension ref="A1:BI150"/>
  <sheetViews>
    <sheetView showGridLines="0" topLeftCell="A16" workbookViewId="0">
      <pane ySplit="1" topLeftCell="A17" activePane="bottomLeft" state="frozen"/>
      <selection activeCell="A16" sqref="A16"/>
      <selection pane="bottomLeft" activeCell="AA29" sqref="AA29:AE29"/>
    </sheetView>
  </sheetViews>
  <sheetFormatPr baseColWidth="10" defaultColWidth="0" defaultRowHeight="13.5" zeroHeight="1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3.5703125" style="1" customWidth="1"/>
    <col min="15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2" width="15" style="1" customWidth="1"/>
    <col min="43" max="43" width="13.85546875" style="1" bestFit="1" customWidth="1"/>
    <col min="44" max="44" width="15" style="1" customWidth="1"/>
    <col min="45" max="45" width="3.85546875" style="1" customWidth="1"/>
    <col min="46" max="46" width="7" style="1" customWidth="1"/>
    <col min="47" max="48" width="6.85546875" style="1" customWidth="1"/>
    <col min="49" max="49" width="15" style="1" customWidth="1"/>
    <col min="50" max="50" width="14.5703125" style="1" customWidth="1"/>
    <col min="51" max="51" width="14.28515625" style="1" customWidth="1"/>
    <col min="52" max="52" width="14.85546875" style="1" customWidth="1"/>
    <col min="53" max="53" width="10.85546875" style="1" customWidth="1"/>
    <col min="54" max="54" width="14.42578125" style="1" customWidth="1"/>
    <col min="55" max="55" width="10.85546875" style="1" customWidth="1"/>
    <col min="56" max="56" width="12.5703125" style="1" customWidth="1"/>
    <col min="57" max="57" width="0.5703125" style="1" customWidth="1"/>
    <col min="58" max="61" width="11.42578125" style="1" customWidth="1"/>
    <col min="62" max="16384" width="11.42578125" style="1" hidden="1"/>
  </cols>
  <sheetData>
    <row r="1" spans="1:60" ht="4.3499999999999996" customHeight="1" x14ac:dyDescent="0.25"/>
    <row r="2" spans="1:60" ht="4.3499999999999996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60" ht="14.1" customHeight="1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M3" s="105" t="s">
        <v>0</v>
      </c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D3" s="106" t="s">
        <v>1</v>
      </c>
      <c r="AE3" s="104"/>
      <c r="AF3" s="104"/>
      <c r="AG3" s="104"/>
      <c r="AH3" s="104"/>
      <c r="AI3" s="104"/>
      <c r="AJ3" s="104"/>
      <c r="AK3" s="104"/>
      <c r="AL3" s="104"/>
      <c r="AM3" s="104"/>
      <c r="AO3" s="107" t="s">
        <v>2</v>
      </c>
      <c r="AP3" s="104"/>
      <c r="AQ3" s="104"/>
      <c r="AR3" s="104"/>
      <c r="AS3" s="104"/>
    </row>
    <row r="4" spans="1:60" ht="7.15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</row>
    <row r="5" spans="1:60" ht="28.35" customHeight="1" x14ac:dyDescent="0.25">
      <c r="A5" s="104"/>
      <c r="B5" s="104"/>
      <c r="C5" s="104"/>
      <c r="D5" s="104"/>
      <c r="E5" s="104"/>
      <c r="F5" s="104"/>
      <c r="G5" s="104"/>
      <c r="H5" s="104"/>
      <c r="I5" s="104"/>
      <c r="J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D5" s="106" t="s">
        <v>3</v>
      </c>
      <c r="AE5" s="104"/>
      <c r="AF5" s="104"/>
      <c r="AG5" s="104"/>
      <c r="AH5" s="104"/>
      <c r="AI5" s="104"/>
      <c r="AJ5" s="104"/>
      <c r="AK5" s="104"/>
      <c r="AL5" s="104"/>
      <c r="AM5" s="104"/>
      <c r="AO5" s="107" t="s">
        <v>4</v>
      </c>
      <c r="AP5" s="104"/>
      <c r="AQ5" s="104"/>
      <c r="AR5" s="104"/>
      <c r="AS5" s="104"/>
    </row>
    <row r="6" spans="1:60" ht="2.85" customHeight="1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O6" s="104"/>
      <c r="AP6" s="104"/>
      <c r="AQ6" s="104"/>
      <c r="AR6" s="104"/>
      <c r="AS6" s="104"/>
    </row>
    <row r="7" spans="1:60" x14ac:dyDescent="0.25"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O7" s="104"/>
      <c r="AP7" s="104"/>
      <c r="AQ7" s="104"/>
      <c r="AR7" s="104"/>
      <c r="AS7" s="104"/>
    </row>
    <row r="8" spans="1:60" ht="7.15" customHeight="1" x14ac:dyDescent="0.25"/>
    <row r="9" spans="1:60" ht="14.1" customHeight="1" x14ac:dyDescent="0.25">
      <c r="AD9" s="106" t="s">
        <v>5</v>
      </c>
      <c r="AE9" s="104"/>
      <c r="AF9" s="104"/>
      <c r="AG9" s="104"/>
      <c r="AH9" s="104"/>
      <c r="AI9" s="104"/>
      <c r="AJ9" s="104"/>
      <c r="AK9" s="104"/>
      <c r="AL9" s="104"/>
      <c r="AM9" s="104"/>
      <c r="AO9" s="107"/>
      <c r="AP9" s="104"/>
      <c r="AQ9" s="104"/>
      <c r="AR9" s="104"/>
      <c r="AS9" s="104"/>
    </row>
    <row r="10" spans="1:60" ht="0" hidden="1" customHeight="1" x14ac:dyDescent="0.25"/>
    <row r="11" spans="1:60" ht="0" hidden="1" customHeight="1" x14ac:dyDescent="0.25"/>
    <row r="12" spans="1:60" ht="8.4499999999999993" customHeight="1" x14ac:dyDescent="0.25"/>
    <row r="13" spans="1:60" x14ac:dyDescent="0.25">
      <c r="A13" s="119" t="s">
        <v>6</v>
      </c>
      <c r="B13" s="109"/>
      <c r="C13" s="109"/>
      <c r="D13" s="109"/>
      <c r="E13" s="110"/>
      <c r="F13" s="120" t="s">
        <v>7</v>
      </c>
      <c r="G13" s="109"/>
      <c r="H13" s="110"/>
      <c r="I13" s="119" t="s">
        <v>8</v>
      </c>
      <c r="J13" s="109"/>
      <c r="K13" s="109"/>
      <c r="L13" s="109"/>
      <c r="M13" s="109"/>
      <c r="N13" s="109"/>
      <c r="O13" s="109"/>
      <c r="P13" s="110"/>
      <c r="Q13" s="121" t="s">
        <v>9</v>
      </c>
      <c r="R13" s="109"/>
      <c r="S13" s="109"/>
      <c r="T13" s="109"/>
      <c r="U13" s="109"/>
      <c r="V13" s="109"/>
      <c r="W13" s="110"/>
      <c r="X13" s="119" t="s">
        <v>10</v>
      </c>
      <c r="Y13" s="109"/>
      <c r="Z13" s="109"/>
      <c r="AA13" s="109"/>
      <c r="AB13" s="109"/>
      <c r="AC13" s="109"/>
      <c r="AD13" s="110"/>
      <c r="AE13" s="121" t="s">
        <v>11</v>
      </c>
      <c r="AF13" s="109"/>
      <c r="AG13" s="109"/>
      <c r="AH13" s="109"/>
      <c r="AI13" s="109"/>
      <c r="AJ13" s="110"/>
      <c r="AK13" s="2" t="s">
        <v>12</v>
      </c>
      <c r="AL13" s="2" t="s">
        <v>12</v>
      </c>
      <c r="AM13" s="112" t="s">
        <v>12</v>
      </c>
      <c r="AN13" s="104"/>
      <c r="AO13" s="104"/>
      <c r="AP13" s="2" t="s">
        <v>12</v>
      </c>
      <c r="AQ13" s="2" t="s">
        <v>12</v>
      </c>
      <c r="AR13" s="2" t="s">
        <v>12</v>
      </c>
      <c r="AS13" s="112" t="s">
        <v>12</v>
      </c>
      <c r="AT13" s="104"/>
      <c r="AU13" s="112" t="s">
        <v>12</v>
      </c>
      <c r="AV13" s="104"/>
      <c r="AW13" s="2" t="s">
        <v>12</v>
      </c>
      <c r="AX13" s="2" t="s">
        <v>12</v>
      </c>
      <c r="AY13" s="2" t="s">
        <v>12</v>
      </c>
      <c r="AZ13" s="2" t="s">
        <v>12</v>
      </c>
      <c r="BA13" s="2" t="s">
        <v>12</v>
      </c>
      <c r="BB13" s="2" t="s">
        <v>12</v>
      </c>
      <c r="BC13" s="2" t="s">
        <v>12</v>
      </c>
      <c r="BD13" s="2" t="s">
        <v>12</v>
      </c>
    </row>
    <row r="14" spans="1:60" x14ac:dyDescent="0.25">
      <c r="A14" s="108" t="s">
        <v>13</v>
      </c>
      <c r="B14" s="109"/>
      <c r="C14" s="109"/>
      <c r="D14" s="109"/>
      <c r="E14" s="109"/>
      <c r="F14" s="110"/>
      <c r="G14" s="111" t="s">
        <v>14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10"/>
      <c r="AH14" s="3" t="s">
        <v>12</v>
      </c>
      <c r="AI14" s="3" t="s">
        <v>12</v>
      </c>
      <c r="AJ14" s="3" t="s">
        <v>12</v>
      </c>
      <c r="AK14" s="3" t="s">
        <v>12</v>
      </c>
      <c r="AL14" s="3" t="s">
        <v>12</v>
      </c>
      <c r="AM14" s="117" t="s">
        <v>12</v>
      </c>
      <c r="AN14" s="118"/>
      <c r="AO14" s="118"/>
      <c r="AP14" s="2" t="s">
        <v>12</v>
      </c>
      <c r="AQ14" s="2" t="s">
        <v>12</v>
      </c>
      <c r="AR14" s="2" t="s">
        <v>12</v>
      </c>
      <c r="AS14" s="112" t="s">
        <v>12</v>
      </c>
      <c r="AT14" s="104"/>
      <c r="AU14" s="112" t="s">
        <v>12</v>
      </c>
      <c r="AV14" s="104"/>
      <c r="AW14" s="2" t="s">
        <v>12</v>
      </c>
      <c r="AX14" s="2" t="s">
        <v>12</v>
      </c>
      <c r="AY14" s="2" t="s">
        <v>12</v>
      </c>
      <c r="AZ14" s="2" t="s">
        <v>12</v>
      </c>
      <c r="BA14" s="2" t="s">
        <v>12</v>
      </c>
      <c r="BB14" s="2" t="s">
        <v>12</v>
      </c>
      <c r="BC14" s="2" t="s">
        <v>12</v>
      </c>
      <c r="BD14" s="2" t="s">
        <v>12</v>
      </c>
    </row>
    <row r="15" spans="1:60" x14ac:dyDescent="0.25">
      <c r="A15" s="108" t="s">
        <v>15</v>
      </c>
      <c r="B15" s="109"/>
      <c r="C15" s="109"/>
      <c r="D15" s="109"/>
      <c r="E15" s="109"/>
      <c r="F15" s="109"/>
      <c r="G15" s="110"/>
      <c r="H15" s="111" t="s">
        <v>4</v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10"/>
      <c r="AP15" s="2" t="s">
        <v>12</v>
      </c>
      <c r="AQ15" s="2" t="s">
        <v>12</v>
      </c>
      <c r="AR15" s="2" t="s">
        <v>12</v>
      </c>
      <c r="AS15" s="112" t="s">
        <v>12</v>
      </c>
      <c r="AT15" s="104"/>
      <c r="AU15" s="112" t="s">
        <v>12</v>
      </c>
      <c r="AV15" s="104"/>
      <c r="AW15" s="2" t="s">
        <v>12</v>
      </c>
      <c r="AX15" s="2" t="s">
        <v>12</v>
      </c>
      <c r="AY15" s="2" t="s">
        <v>12</v>
      </c>
      <c r="AZ15" s="2" t="s">
        <v>12</v>
      </c>
      <c r="BA15" s="2" t="s">
        <v>12</v>
      </c>
      <c r="BB15" s="2" t="s">
        <v>12</v>
      </c>
      <c r="BC15" s="2" t="s">
        <v>12</v>
      </c>
      <c r="BD15" s="2" t="s">
        <v>12</v>
      </c>
    </row>
    <row r="16" spans="1:60" ht="67.5" x14ac:dyDescent="0.25">
      <c r="A16" s="113" t="s">
        <v>16</v>
      </c>
      <c r="B16" s="114"/>
      <c r="C16" s="115" t="s">
        <v>17</v>
      </c>
      <c r="D16" s="114"/>
      <c r="E16" s="113" t="s">
        <v>18</v>
      </c>
      <c r="F16" s="114"/>
      <c r="G16" s="113" t="s">
        <v>19</v>
      </c>
      <c r="H16" s="114"/>
      <c r="I16" s="113" t="s">
        <v>20</v>
      </c>
      <c r="J16" s="116"/>
      <c r="K16" s="114"/>
      <c r="L16" s="113" t="s">
        <v>21</v>
      </c>
      <c r="M16" s="116"/>
      <c r="N16" s="114"/>
      <c r="O16" s="113" t="s">
        <v>22</v>
      </c>
      <c r="P16" s="114"/>
      <c r="Q16" s="113" t="s">
        <v>23</v>
      </c>
      <c r="R16" s="114"/>
      <c r="S16" s="113" t="s">
        <v>24</v>
      </c>
      <c r="T16" s="116"/>
      <c r="U16" s="116"/>
      <c r="V16" s="116"/>
      <c r="W16" s="116"/>
      <c r="X16" s="116"/>
      <c r="Y16" s="116"/>
      <c r="Z16" s="114"/>
      <c r="AA16" s="113" t="s">
        <v>25</v>
      </c>
      <c r="AB16" s="116"/>
      <c r="AC16" s="116"/>
      <c r="AD16" s="116"/>
      <c r="AE16" s="114"/>
      <c r="AF16" s="113" t="s">
        <v>26</v>
      </c>
      <c r="AG16" s="116"/>
      <c r="AH16" s="114"/>
      <c r="AI16" s="4" t="s">
        <v>27</v>
      </c>
      <c r="AJ16" s="113" t="s">
        <v>28</v>
      </c>
      <c r="AK16" s="116"/>
      <c r="AL16" s="116"/>
      <c r="AM16" s="116"/>
      <c r="AN16" s="116"/>
      <c r="AO16" s="114"/>
      <c r="AP16" s="4" t="s">
        <v>29</v>
      </c>
      <c r="AQ16" s="4" t="s">
        <v>30</v>
      </c>
      <c r="AR16" s="4" t="s">
        <v>31</v>
      </c>
      <c r="AS16" s="113" t="s">
        <v>32</v>
      </c>
      <c r="AT16" s="114"/>
      <c r="AU16" s="113" t="s">
        <v>33</v>
      </c>
      <c r="AV16" s="114"/>
      <c r="AW16" s="4" t="s">
        <v>34</v>
      </c>
      <c r="AX16" s="4" t="s">
        <v>35</v>
      </c>
      <c r="AY16" s="4" t="s">
        <v>36</v>
      </c>
      <c r="AZ16" s="4" t="s">
        <v>37</v>
      </c>
      <c r="BA16" s="4" t="s">
        <v>38</v>
      </c>
      <c r="BB16" s="4" t="s">
        <v>39</v>
      </c>
      <c r="BC16" s="4" t="s">
        <v>40</v>
      </c>
      <c r="BD16" s="4" t="s">
        <v>41</v>
      </c>
      <c r="BF16" s="5" t="s">
        <v>42</v>
      </c>
      <c r="BG16" s="5" t="s">
        <v>43</v>
      </c>
      <c r="BH16" s="5" t="s">
        <v>44</v>
      </c>
    </row>
    <row r="17" spans="1:60" x14ac:dyDescent="0.25">
      <c r="A17" s="124" t="s">
        <v>45</v>
      </c>
      <c r="B17" s="123"/>
      <c r="C17" s="124" t="s">
        <v>46</v>
      </c>
      <c r="D17" s="123"/>
      <c r="E17" s="124"/>
      <c r="F17" s="123"/>
      <c r="G17" s="124"/>
      <c r="H17" s="123"/>
      <c r="I17" s="124"/>
      <c r="J17" s="123"/>
      <c r="K17" s="123"/>
      <c r="L17" s="124"/>
      <c r="M17" s="123"/>
      <c r="N17" s="123"/>
      <c r="O17" s="124"/>
      <c r="P17" s="123"/>
      <c r="Q17" s="124"/>
      <c r="R17" s="123"/>
      <c r="S17" s="122" t="s">
        <v>47</v>
      </c>
      <c r="T17" s="123"/>
      <c r="U17" s="123"/>
      <c r="V17" s="123"/>
      <c r="W17" s="123"/>
      <c r="X17" s="123"/>
      <c r="Y17" s="123"/>
      <c r="Z17" s="123"/>
      <c r="AA17" s="124" t="s">
        <v>48</v>
      </c>
      <c r="AB17" s="123"/>
      <c r="AC17" s="123"/>
      <c r="AD17" s="123"/>
      <c r="AE17" s="123"/>
      <c r="AF17" s="124" t="s">
        <v>49</v>
      </c>
      <c r="AG17" s="123"/>
      <c r="AH17" s="123"/>
      <c r="AI17" s="6">
        <v>10</v>
      </c>
      <c r="AJ17" s="125" t="s">
        <v>50</v>
      </c>
      <c r="AK17" s="123"/>
      <c r="AL17" s="123"/>
      <c r="AM17" s="123"/>
      <c r="AN17" s="123"/>
      <c r="AO17" s="123"/>
      <c r="AP17" s="7">
        <v>6224081767</v>
      </c>
      <c r="AQ17" s="7">
        <v>4169884800</v>
      </c>
      <c r="AR17" s="7">
        <v>2054196967</v>
      </c>
      <c r="AS17" s="126">
        <v>0</v>
      </c>
      <c r="AT17" s="123"/>
      <c r="AU17" s="127">
        <v>4169884800</v>
      </c>
      <c r="AV17" s="123"/>
      <c r="AW17" s="8">
        <v>0</v>
      </c>
      <c r="AX17" s="7">
        <v>4169884800</v>
      </c>
      <c r="AY17" s="8">
        <v>0</v>
      </c>
      <c r="AZ17" s="7">
        <v>4169884800</v>
      </c>
      <c r="BA17" s="8">
        <v>0</v>
      </c>
      <c r="BB17" s="7">
        <v>4169884800</v>
      </c>
      <c r="BC17" s="8">
        <v>0</v>
      </c>
      <c r="BD17" s="7">
        <v>8357295</v>
      </c>
      <c r="BE17" s="9"/>
      <c r="BF17" s="10">
        <f t="shared" ref="BF17:BF45" si="0">+AU17/AP17</f>
        <v>0.66995983602090103</v>
      </c>
      <c r="BG17" s="10">
        <f t="shared" ref="BG17:BG45" si="1">+AX17/AP17</f>
        <v>0.66995983602090103</v>
      </c>
      <c r="BH17" s="10">
        <f t="shared" ref="BH17:BH45" si="2">+BB17/AP17</f>
        <v>0.66995983602090103</v>
      </c>
    </row>
    <row r="18" spans="1:60" x14ac:dyDescent="0.25">
      <c r="A18" s="124" t="s">
        <v>45</v>
      </c>
      <c r="B18" s="123"/>
      <c r="C18" s="124" t="s">
        <v>46</v>
      </c>
      <c r="D18" s="123"/>
      <c r="E18" s="124" t="s">
        <v>46</v>
      </c>
      <c r="F18" s="123"/>
      <c r="G18" s="124"/>
      <c r="H18" s="123"/>
      <c r="I18" s="124"/>
      <c r="J18" s="123"/>
      <c r="K18" s="123"/>
      <c r="L18" s="124"/>
      <c r="M18" s="123"/>
      <c r="N18" s="123"/>
      <c r="O18" s="124"/>
      <c r="P18" s="123"/>
      <c r="Q18" s="124"/>
      <c r="R18" s="123"/>
      <c r="S18" s="122" t="s">
        <v>51</v>
      </c>
      <c r="T18" s="123"/>
      <c r="U18" s="123"/>
      <c r="V18" s="123"/>
      <c r="W18" s="123"/>
      <c r="X18" s="123"/>
      <c r="Y18" s="123"/>
      <c r="Z18" s="123"/>
      <c r="AA18" s="124" t="s">
        <v>48</v>
      </c>
      <c r="AB18" s="123"/>
      <c r="AC18" s="123"/>
      <c r="AD18" s="123"/>
      <c r="AE18" s="123"/>
      <c r="AF18" s="124" t="s">
        <v>49</v>
      </c>
      <c r="AG18" s="123"/>
      <c r="AH18" s="123"/>
      <c r="AI18" s="6">
        <v>10</v>
      </c>
      <c r="AJ18" s="125" t="s">
        <v>50</v>
      </c>
      <c r="AK18" s="123"/>
      <c r="AL18" s="123"/>
      <c r="AM18" s="123"/>
      <c r="AN18" s="123"/>
      <c r="AO18" s="123"/>
      <c r="AP18" s="7">
        <v>6224081767</v>
      </c>
      <c r="AQ18" s="7">
        <v>4169884800</v>
      </c>
      <c r="AR18" s="7">
        <v>2054196967</v>
      </c>
      <c r="AS18" s="126">
        <v>0</v>
      </c>
      <c r="AT18" s="123"/>
      <c r="AU18" s="127">
        <v>4169884800</v>
      </c>
      <c r="AV18" s="123"/>
      <c r="AW18" s="8">
        <v>0</v>
      </c>
      <c r="AX18" s="7">
        <v>4169884800</v>
      </c>
      <c r="AY18" s="8">
        <v>0</v>
      </c>
      <c r="AZ18" s="7">
        <v>4169884800</v>
      </c>
      <c r="BA18" s="8">
        <v>0</v>
      </c>
      <c r="BB18" s="7">
        <v>4169884800</v>
      </c>
      <c r="BC18" s="8">
        <v>0</v>
      </c>
      <c r="BD18" s="7">
        <v>8357295</v>
      </c>
      <c r="BE18" s="9"/>
      <c r="BF18" s="10">
        <f t="shared" si="0"/>
        <v>0.66995983602090103</v>
      </c>
      <c r="BG18" s="10">
        <f t="shared" si="1"/>
        <v>0.66995983602090103</v>
      </c>
      <c r="BH18" s="10">
        <f t="shared" si="2"/>
        <v>0.66995983602090103</v>
      </c>
    </row>
    <row r="19" spans="1:60" s="15" customFormat="1" x14ac:dyDescent="0.25">
      <c r="A19" s="130" t="s">
        <v>45</v>
      </c>
      <c r="B19" s="129"/>
      <c r="C19" s="130" t="s">
        <v>46</v>
      </c>
      <c r="D19" s="129"/>
      <c r="E19" s="130" t="s">
        <v>46</v>
      </c>
      <c r="F19" s="129"/>
      <c r="G19" s="130" t="s">
        <v>46</v>
      </c>
      <c r="H19" s="129"/>
      <c r="I19" s="130"/>
      <c r="J19" s="129"/>
      <c r="K19" s="129"/>
      <c r="L19" s="130"/>
      <c r="M19" s="129"/>
      <c r="N19" s="129"/>
      <c r="O19" s="130"/>
      <c r="P19" s="129"/>
      <c r="Q19" s="130"/>
      <c r="R19" s="129"/>
      <c r="S19" s="128" t="s">
        <v>52</v>
      </c>
      <c r="T19" s="129"/>
      <c r="U19" s="129"/>
      <c r="V19" s="129"/>
      <c r="W19" s="129"/>
      <c r="X19" s="129"/>
      <c r="Y19" s="129"/>
      <c r="Z19" s="129"/>
      <c r="AA19" s="130" t="s">
        <v>48</v>
      </c>
      <c r="AB19" s="129"/>
      <c r="AC19" s="129"/>
      <c r="AD19" s="129"/>
      <c r="AE19" s="129"/>
      <c r="AF19" s="130" t="s">
        <v>49</v>
      </c>
      <c r="AG19" s="129"/>
      <c r="AH19" s="129"/>
      <c r="AI19" s="11">
        <v>10</v>
      </c>
      <c r="AJ19" s="131" t="s">
        <v>50</v>
      </c>
      <c r="AK19" s="129"/>
      <c r="AL19" s="129"/>
      <c r="AM19" s="129"/>
      <c r="AN19" s="129"/>
      <c r="AO19" s="129"/>
      <c r="AP19" s="12">
        <v>4195123405</v>
      </c>
      <c r="AQ19" s="12">
        <v>2732654211</v>
      </c>
      <c r="AR19" s="12">
        <v>1462469194</v>
      </c>
      <c r="AS19" s="132">
        <v>0</v>
      </c>
      <c r="AT19" s="129"/>
      <c r="AU19" s="133">
        <v>2732654211</v>
      </c>
      <c r="AV19" s="129"/>
      <c r="AW19" s="13">
        <v>0</v>
      </c>
      <c r="AX19" s="12">
        <v>2732654211</v>
      </c>
      <c r="AY19" s="13">
        <v>0</v>
      </c>
      <c r="AZ19" s="12">
        <v>2732654211</v>
      </c>
      <c r="BA19" s="13">
        <v>0</v>
      </c>
      <c r="BB19" s="12">
        <v>2732654211</v>
      </c>
      <c r="BC19" s="13">
        <v>0</v>
      </c>
      <c r="BD19" s="12">
        <v>8357295</v>
      </c>
      <c r="BE19" s="14"/>
      <c r="BF19" s="10">
        <f t="shared" si="0"/>
        <v>0.65138827805233535</v>
      </c>
      <c r="BG19" s="10">
        <f t="shared" si="1"/>
        <v>0.65138827805233535</v>
      </c>
      <c r="BH19" s="10">
        <f t="shared" si="2"/>
        <v>0.65138827805233535</v>
      </c>
    </row>
    <row r="20" spans="1:60" x14ac:dyDescent="0.25">
      <c r="A20" s="124" t="s">
        <v>45</v>
      </c>
      <c r="B20" s="123"/>
      <c r="C20" s="124" t="s">
        <v>46</v>
      </c>
      <c r="D20" s="123"/>
      <c r="E20" s="124" t="s">
        <v>46</v>
      </c>
      <c r="F20" s="123"/>
      <c r="G20" s="124" t="s">
        <v>46</v>
      </c>
      <c r="H20" s="123"/>
      <c r="I20" s="124" t="s">
        <v>53</v>
      </c>
      <c r="J20" s="123"/>
      <c r="K20" s="123"/>
      <c r="L20" s="124"/>
      <c r="M20" s="123"/>
      <c r="N20" s="123"/>
      <c r="O20" s="124"/>
      <c r="P20" s="123"/>
      <c r="Q20" s="124"/>
      <c r="R20" s="123"/>
      <c r="S20" s="122" t="s">
        <v>54</v>
      </c>
      <c r="T20" s="123"/>
      <c r="U20" s="123"/>
      <c r="V20" s="123"/>
      <c r="W20" s="123"/>
      <c r="X20" s="123"/>
      <c r="Y20" s="123"/>
      <c r="Z20" s="123"/>
      <c r="AA20" s="124" t="s">
        <v>48</v>
      </c>
      <c r="AB20" s="123"/>
      <c r="AC20" s="123"/>
      <c r="AD20" s="123"/>
      <c r="AE20" s="123"/>
      <c r="AF20" s="124" t="s">
        <v>49</v>
      </c>
      <c r="AG20" s="123"/>
      <c r="AH20" s="123"/>
      <c r="AI20" s="6">
        <v>10</v>
      </c>
      <c r="AJ20" s="125" t="s">
        <v>50</v>
      </c>
      <c r="AK20" s="123"/>
      <c r="AL20" s="123"/>
      <c r="AM20" s="123"/>
      <c r="AN20" s="123"/>
      <c r="AO20" s="123"/>
      <c r="AP20" s="7">
        <v>4195123405</v>
      </c>
      <c r="AQ20" s="7">
        <v>2732654211</v>
      </c>
      <c r="AR20" s="7">
        <v>1462469194</v>
      </c>
      <c r="AS20" s="126">
        <v>0</v>
      </c>
      <c r="AT20" s="123"/>
      <c r="AU20" s="127">
        <v>2732654211</v>
      </c>
      <c r="AV20" s="123"/>
      <c r="AW20" s="8">
        <v>0</v>
      </c>
      <c r="AX20" s="7">
        <v>2732654211</v>
      </c>
      <c r="AY20" s="8">
        <v>0</v>
      </c>
      <c r="AZ20" s="7">
        <v>2732654211</v>
      </c>
      <c r="BA20" s="8">
        <v>0</v>
      </c>
      <c r="BB20" s="7">
        <v>2732654211</v>
      </c>
      <c r="BC20" s="8">
        <v>0</v>
      </c>
      <c r="BD20" s="7">
        <v>8357295</v>
      </c>
      <c r="BE20" s="9"/>
      <c r="BF20" s="10">
        <f t="shared" si="0"/>
        <v>0.65138827805233535</v>
      </c>
      <c r="BG20" s="10">
        <f t="shared" si="1"/>
        <v>0.65138827805233535</v>
      </c>
      <c r="BH20" s="10">
        <f t="shared" si="2"/>
        <v>0.65138827805233535</v>
      </c>
    </row>
    <row r="21" spans="1:60" x14ac:dyDescent="0.25">
      <c r="A21" s="124" t="s">
        <v>45</v>
      </c>
      <c r="B21" s="123"/>
      <c r="C21" s="124" t="s">
        <v>46</v>
      </c>
      <c r="D21" s="123"/>
      <c r="E21" s="124" t="s">
        <v>46</v>
      </c>
      <c r="F21" s="123"/>
      <c r="G21" s="124" t="s">
        <v>46</v>
      </c>
      <c r="H21" s="123"/>
      <c r="I21" s="124" t="s">
        <v>53</v>
      </c>
      <c r="J21" s="123"/>
      <c r="K21" s="123"/>
      <c r="L21" s="124" t="s">
        <v>53</v>
      </c>
      <c r="M21" s="123"/>
      <c r="N21" s="123"/>
      <c r="O21" s="124"/>
      <c r="P21" s="123"/>
      <c r="Q21" s="124"/>
      <c r="R21" s="123"/>
      <c r="S21" s="122" t="s">
        <v>55</v>
      </c>
      <c r="T21" s="123"/>
      <c r="U21" s="123"/>
      <c r="V21" s="123"/>
      <c r="W21" s="123"/>
      <c r="X21" s="123"/>
      <c r="Y21" s="123"/>
      <c r="Z21" s="123"/>
      <c r="AA21" s="124" t="s">
        <v>48</v>
      </c>
      <c r="AB21" s="123"/>
      <c r="AC21" s="123"/>
      <c r="AD21" s="123"/>
      <c r="AE21" s="123"/>
      <c r="AF21" s="124" t="s">
        <v>49</v>
      </c>
      <c r="AG21" s="123"/>
      <c r="AH21" s="123"/>
      <c r="AI21" s="6">
        <v>10</v>
      </c>
      <c r="AJ21" s="125" t="s">
        <v>50</v>
      </c>
      <c r="AK21" s="123"/>
      <c r="AL21" s="123"/>
      <c r="AM21" s="123"/>
      <c r="AN21" s="123"/>
      <c r="AO21" s="123"/>
      <c r="AP21" s="7">
        <v>3218991613</v>
      </c>
      <c r="AQ21" s="7">
        <v>2235283133</v>
      </c>
      <c r="AR21" s="7">
        <v>983708480</v>
      </c>
      <c r="AS21" s="126">
        <v>0</v>
      </c>
      <c r="AT21" s="123"/>
      <c r="AU21" s="127">
        <v>2235283133</v>
      </c>
      <c r="AV21" s="123"/>
      <c r="AW21" s="8">
        <v>0</v>
      </c>
      <c r="AX21" s="7">
        <v>2235283133</v>
      </c>
      <c r="AY21" s="8">
        <v>0</v>
      </c>
      <c r="AZ21" s="7">
        <v>2235283133</v>
      </c>
      <c r="BA21" s="8">
        <v>0</v>
      </c>
      <c r="BB21" s="7">
        <v>2235283133</v>
      </c>
      <c r="BC21" s="8">
        <v>0</v>
      </c>
      <c r="BD21" s="7">
        <v>6836915</v>
      </c>
      <c r="BE21" s="9"/>
      <c r="BF21" s="10">
        <f t="shared" si="0"/>
        <v>0.69440477072780737</v>
      </c>
      <c r="BG21" s="10">
        <f t="shared" si="1"/>
        <v>0.69440477072780737</v>
      </c>
      <c r="BH21" s="10">
        <f t="shared" si="2"/>
        <v>0.69440477072780737</v>
      </c>
    </row>
    <row r="22" spans="1:60" x14ac:dyDescent="0.25">
      <c r="A22" s="124" t="s">
        <v>45</v>
      </c>
      <c r="B22" s="123"/>
      <c r="C22" s="124" t="s">
        <v>46</v>
      </c>
      <c r="D22" s="123"/>
      <c r="E22" s="124" t="s">
        <v>46</v>
      </c>
      <c r="F22" s="123"/>
      <c r="G22" s="124" t="s">
        <v>46</v>
      </c>
      <c r="H22" s="123"/>
      <c r="I22" s="124" t="s">
        <v>53</v>
      </c>
      <c r="J22" s="123"/>
      <c r="K22" s="123"/>
      <c r="L22" s="124" t="s">
        <v>56</v>
      </c>
      <c r="M22" s="123"/>
      <c r="N22" s="123"/>
      <c r="O22" s="124"/>
      <c r="P22" s="123"/>
      <c r="Q22" s="124"/>
      <c r="R22" s="123"/>
      <c r="S22" s="122" t="s">
        <v>57</v>
      </c>
      <c r="T22" s="123"/>
      <c r="U22" s="123"/>
      <c r="V22" s="123"/>
      <c r="W22" s="123"/>
      <c r="X22" s="123"/>
      <c r="Y22" s="123"/>
      <c r="Z22" s="123"/>
      <c r="AA22" s="124" t="s">
        <v>48</v>
      </c>
      <c r="AB22" s="123"/>
      <c r="AC22" s="123"/>
      <c r="AD22" s="123"/>
      <c r="AE22" s="123"/>
      <c r="AF22" s="124" t="s">
        <v>49</v>
      </c>
      <c r="AG22" s="123"/>
      <c r="AH22" s="123"/>
      <c r="AI22" s="6">
        <v>10</v>
      </c>
      <c r="AJ22" s="125" t="s">
        <v>50</v>
      </c>
      <c r="AK22" s="123"/>
      <c r="AL22" s="123"/>
      <c r="AM22" s="123"/>
      <c r="AN22" s="123"/>
      <c r="AO22" s="123"/>
      <c r="AP22" s="7">
        <v>163594964</v>
      </c>
      <c r="AQ22" s="7">
        <v>116705876</v>
      </c>
      <c r="AR22" s="7">
        <v>46889088</v>
      </c>
      <c r="AS22" s="126">
        <v>0</v>
      </c>
      <c r="AT22" s="123"/>
      <c r="AU22" s="127">
        <v>116705876</v>
      </c>
      <c r="AV22" s="123"/>
      <c r="AW22" s="8">
        <v>0</v>
      </c>
      <c r="AX22" s="7">
        <v>116705876</v>
      </c>
      <c r="AY22" s="8">
        <v>0</v>
      </c>
      <c r="AZ22" s="7">
        <v>116705876</v>
      </c>
      <c r="BA22" s="8">
        <v>0</v>
      </c>
      <c r="BB22" s="7">
        <v>116705876</v>
      </c>
      <c r="BC22" s="8">
        <v>0</v>
      </c>
      <c r="BD22" s="8">
        <v>0</v>
      </c>
      <c r="BE22" s="9"/>
      <c r="BF22" s="10">
        <f t="shared" si="0"/>
        <v>0.71338305988441064</v>
      </c>
      <c r="BG22" s="10">
        <f t="shared" si="1"/>
        <v>0.71338305988441064</v>
      </c>
      <c r="BH22" s="10">
        <f t="shared" si="2"/>
        <v>0.71338305988441064</v>
      </c>
    </row>
    <row r="23" spans="1:60" x14ac:dyDescent="0.25">
      <c r="A23" s="124" t="s">
        <v>45</v>
      </c>
      <c r="B23" s="123"/>
      <c r="C23" s="124" t="s">
        <v>46</v>
      </c>
      <c r="D23" s="123"/>
      <c r="E23" s="124" t="s">
        <v>46</v>
      </c>
      <c r="F23" s="123"/>
      <c r="G23" s="124" t="s">
        <v>46</v>
      </c>
      <c r="H23" s="123"/>
      <c r="I23" s="124" t="s">
        <v>53</v>
      </c>
      <c r="J23" s="123"/>
      <c r="K23" s="123"/>
      <c r="L23" s="124" t="s">
        <v>58</v>
      </c>
      <c r="M23" s="123"/>
      <c r="N23" s="123"/>
      <c r="O23" s="124"/>
      <c r="P23" s="123"/>
      <c r="Q23" s="124"/>
      <c r="R23" s="123"/>
      <c r="S23" s="122" t="s">
        <v>59</v>
      </c>
      <c r="T23" s="123"/>
      <c r="U23" s="123"/>
      <c r="V23" s="123"/>
      <c r="W23" s="123"/>
      <c r="X23" s="123"/>
      <c r="Y23" s="123"/>
      <c r="Z23" s="123"/>
      <c r="AA23" s="124" t="s">
        <v>48</v>
      </c>
      <c r="AB23" s="123"/>
      <c r="AC23" s="123"/>
      <c r="AD23" s="123"/>
      <c r="AE23" s="123"/>
      <c r="AF23" s="124" t="s">
        <v>49</v>
      </c>
      <c r="AG23" s="123"/>
      <c r="AH23" s="123"/>
      <c r="AI23" s="6">
        <v>10</v>
      </c>
      <c r="AJ23" s="125" t="s">
        <v>50</v>
      </c>
      <c r="AK23" s="123"/>
      <c r="AL23" s="123"/>
      <c r="AM23" s="123"/>
      <c r="AN23" s="123"/>
      <c r="AO23" s="123"/>
      <c r="AP23" s="7">
        <v>16839897</v>
      </c>
      <c r="AQ23" s="7">
        <v>9781160</v>
      </c>
      <c r="AR23" s="7">
        <v>7058737</v>
      </c>
      <c r="AS23" s="126">
        <v>0</v>
      </c>
      <c r="AT23" s="123"/>
      <c r="AU23" s="127">
        <v>9781160</v>
      </c>
      <c r="AV23" s="123"/>
      <c r="AW23" s="8">
        <v>0</v>
      </c>
      <c r="AX23" s="7">
        <v>9781160</v>
      </c>
      <c r="AY23" s="8">
        <v>0</v>
      </c>
      <c r="AZ23" s="7">
        <v>9781160</v>
      </c>
      <c r="BA23" s="8">
        <v>0</v>
      </c>
      <c r="BB23" s="7">
        <v>9781160</v>
      </c>
      <c r="BC23" s="8">
        <v>0</v>
      </c>
      <c r="BD23" s="7">
        <v>224380</v>
      </c>
      <c r="BE23" s="9"/>
      <c r="BF23" s="10">
        <f t="shared" si="0"/>
        <v>0.58083253122035128</v>
      </c>
      <c r="BG23" s="10">
        <f t="shared" si="1"/>
        <v>0.58083253122035128</v>
      </c>
      <c r="BH23" s="10">
        <f t="shared" si="2"/>
        <v>0.58083253122035128</v>
      </c>
    </row>
    <row r="24" spans="1:60" x14ac:dyDescent="0.25">
      <c r="A24" s="124" t="s">
        <v>45</v>
      </c>
      <c r="B24" s="123"/>
      <c r="C24" s="124" t="s">
        <v>46</v>
      </c>
      <c r="D24" s="123"/>
      <c r="E24" s="124" t="s">
        <v>46</v>
      </c>
      <c r="F24" s="123"/>
      <c r="G24" s="124" t="s">
        <v>46</v>
      </c>
      <c r="H24" s="123"/>
      <c r="I24" s="124" t="s">
        <v>53</v>
      </c>
      <c r="J24" s="123"/>
      <c r="K24" s="123"/>
      <c r="L24" s="124" t="s">
        <v>60</v>
      </c>
      <c r="M24" s="123"/>
      <c r="N24" s="123"/>
      <c r="O24" s="124"/>
      <c r="P24" s="123"/>
      <c r="Q24" s="124"/>
      <c r="R24" s="123"/>
      <c r="S24" s="122" t="s">
        <v>61</v>
      </c>
      <c r="T24" s="123"/>
      <c r="U24" s="123"/>
      <c r="V24" s="123"/>
      <c r="W24" s="123"/>
      <c r="X24" s="123"/>
      <c r="Y24" s="123"/>
      <c r="Z24" s="123"/>
      <c r="AA24" s="124" t="s">
        <v>48</v>
      </c>
      <c r="AB24" s="123"/>
      <c r="AC24" s="123"/>
      <c r="AD24" s="123"/>
      <c r="AE24" s="123"/>
      <c r="AF24" s="124" t="s">
        <v>49</v>
      </c>
      <c r="AG24" s="123"/>
      <c r="AH24" s="123"/>
      <c r="AI24" s="6">
        <v>10</v>
      </c>
      <c r="AJ24" s="125" t="s">
        <v>50</v>
      </c>
      <c r="AK24" s="123"/>
      <c r="AL24" s="123"/>
      <c r="AM24" s="123"/>
      <c r="AN24" s="123"/>
      <c r="AO24" s="123"/>
      <c r="AP24" s="7">
        <v>30889056</v>
      </c>
      <c r="AQ24" s="7">
        <v>17139600</v>
      </c>
      <c r="AR24" s="7">
        <v>13749456</v>
      </c>
      <c r="AS24" s="126">
        <v>0</v>
      </c>
      <c r="AT24" s="123"/>
      <c r="AU24" s="127">
        <v>17139600</v>
      </c>
      <c r="AV24" s="123"/>
      <c r="AW24" s="8">
        <v>0</v>
      </c>
      <c r="AX24" s="7">
        <v>17139600</v>
      </c>
      <c r="AY24" s="8">
        <v>0</v>
      </c>
      <c r="AZ24" s="7">
        <v>17139600</v>
      </c>
      <c r="BA24" s="8">
        <v>0</v>
      </c>
      <c r="BB24" s="7">
        <v>17139600</v>
      </c>
      <c r="BC24" s="8">
        <v>0</v>
      </c>
      <c r="BD24" s="7">
        <v>1296000</v>
      </c>
      <c r="BE24" s="9"/>
      <c r="BF24" s="10">
        <f t="shared" si="0"/>
        <v>0.55487613477083919</v>
      </c>
      <c r="BG24" s="10">
        <f t="shared" si="1"/>
        <v>0.55487613477083919</v>
      </c>
      <c r="BH24" s="10">
        <f t="shared" si="2"/>
        <v>0.55487613477083919</v>
      </c>
    </row>
    <row r="25" spans="1:60" x14ac:dyDescent="0.25">
      <c r="A25" s="124" t="s">
        <v>45</v>
      </c>
      <c r="B25" s="123"/>
      <c r="C25" s="124" t="s">
        <v>46</v>
      </c>
      <c r="D25" s="123"/>
      <c r="E25" s="124" t="s">
        <v>46</v>
      </c>
      <c r="F25" s="123"/>
      <c r="G25" s="124" t="s">
        <v>46</v>
      </c>
      <c r="H25" s="123"/>
      <c r="I25" s="124" t="s">
        <v>53</v>
      </c>
      <c r="J25" s="123"/>
      <c r="K25" s="123"/>
      <c r="L25" s="124" t="s">
        <v>62</v>
      </c>
      <c r="M25" s="123"/>
      <c r="N25" s="123"/>
      <c r="O25" s="124"/>
      <c r="P25" s="123"/>
      <c r="Q25" s="124"/>
      <c r="R25" s="123"/>
      <c r="S25" s="122" t="s">
        <v>63</v>
      </c>
      <c r="T25" s="123"/>
      <c r="U25" s="123"/>
      <c r="V25" s="123"/>
      <c r="W25" s="123"/>
      <c r="X25" s="123"/>
      <c r="Y25" s="123"/>
      <c r="Z25" s="123"/>
      <c r="AA25" s="124" t="s">
        <v>48</v>
      </c>
      <c r="AB25" s="123"/>
      <c r="AC25" s="123"/>
      <c r="AD25" s="123"/>
      <c r="AE25" s="123"/>
      <c r="AF25" s="124" t="s">
        <v>49</v>
      </c>
      <c r="AG25" s="123"/>
      <c r="AH25" s="123"/>
      <c r="AI25" s="6">
        <v>10</v>
      </c>
      <c r="AJ25" s="125" t="s">
        <v>50</v>
      </c>
      <c r="AK25" s="123"/>
      <c r="AL25" s="123"/>
      <c r="AM25" s="123"/>
      <c r="AN25" s="123"/>
      <c r="AO25" s="123"/>
      <c r="AP25" s="7">
        <v>160418406</v>
      </c>
      <c r="AQ25" s="7">
        <v>150216189</v>
      </c>
      <c r="AR25" s="7">
        <v>10202217</v>
      </c>
      <c r="AS25" s="126">
        <v>0</v>
      </c>
      <c r="AT25" s="123"/>
      <c r="AU25" s="127">
        <v>150216189</v>
      </c>
      <c r="AV25" s="123"/>
      <c r="AW25" s="8">
        <v>0</v>
      </c>
      <c r="AX25" s="7">
        <v>150216189</v>
      </c>
      <c r="AY25" s="8">
        <v>0</v>
      </c>
      <c r="AZ25" s="7">
        <v>150216189</v>
      </c>
      <c r="BA25" s="8">
        <v>0</v>
      </c>
      <c r="BB25" s="7">
        <v>150216189</v>
      </c>
      <c r="BC25" s="8">
        <v>0</v>
      </c>
      <c r="BD25" s="8">
        <v>0</v>
      </c>
      <c r="BE25" s="9"/>
      <c r="BF25" s="10">
        <f t="shared" si="0"/>
        <v>0.93640245371843422</v>
      </c>
      <c r="BG25" s="10">
        <f t="shared" si="1"/>
        <v>0.93640245371843422</v>
      </c>
      <c r="BH25" s="10">
        <f t="shared" si="2"/>
        <v>0.93640245371843422</v>
      </c>
    </row>
    <row r="26" spans="1:60" x14ac:dyDescent="0.25">
      <c r="A26" s="124" t="s">
        <v>45</v>
      </c>
      <c r="B26" s="123"/>
      <c r="C26" s="124" t="s">
        <v>46</v>
      </c>
      <c r="D26" s="123"/>
      <c r="E26" s="124" t="s">
        <v>46</v>
      </c>
      <c r="F26" s="123"/>
      <c r="G26" s="124" t="s">
        <v>46</v>
      </c>
      <c r="H26" s="123"/>
      <c r="I26" s="124" t="s">
        <v>53</v>
      </c>
      <c r="J26" s="123"/>
      <c r="K26" s="123"/>
      <c r="L26" s="124" t="s">
        <v>64</v>
      </c>
      <c r="M26" s="123"/>
      <c r="N26" s="123"/>
      <c r="O26" s="124"/>
      <c r="P26" s="123"/>
      <c r="Q26" s="124"/>
      <c r="R26" s="123"/>
      <c r="S26" s="122" t="s">
        <v>65</v>
      </c>
      <c r="T26" s="123"/>
      <c r="U26" s="123"/>
      <c r="V26" s="123"/>
      <c r="W26" s="123"/>
      <c r="X26" s="123"/>
      <c r="Y26" s="123"/>
      <c r="Z26" s="123"/>
      <c r="AA26" s="124" t="s">
        <v>48</v>
      </c>
      <c r="AB26" s="123"/>
      <c r="AC26" s="123"/>
      <c r="AD26" s="123"/>
      <c r="AE26" s="123"/>
      <c r="AF26" s="124" t="s">
        <v>49</v>
      </c>
      <c r="AG26" s="123"/>
      <c r="AH26" s="123"/>
      <c r="AI26" s="6">
        <v>10</v>
      </c>
      <c r="AJ26" s="125" t="s">
        <v>50</v>
      </c>
      <c r="AK26" s="123"/>
      <c r="AL26" s="123"/>
      <c r="AM26" s="123"/>
      <c r="AN26" s="123"/>
      <c r="AO26" s="123"/>
      <c r="AP26" s="7">
        <v>116867580</v>
      </c>
      <c r="AQ26" s="7">
        <v>93254903</v>
      </c>
      <c r="AR26" s="7">
        <v>23612677</v>
      </c>
      <c r="AS26" s="126">
        <v>0</v>
      </c>
      <c r="AT26" s="123"/>
      <c r="AU26" s="127">
        <v>93254903</v>
      </c>
      <c r="AV26" s="123"/>
      <c r="AW26" s="8">
        <v>0</v>
      </c>
      <c r="AX26" s="7">
        <v>93254903</v>
      </c>
      <c r="AY26" s="8">
        <v>0</v>
      </c>
      <c r="AZ26" s="7">
        <v>93254903</v>
      </c>
      <c r="BA26" s="8">
        <v>0</v>
      </c>
      <c r="BB26" s="7">
        <v>93254903</v>
      </c>
      <c r="BC26" s="8">
        <v>0</v>
      </c>
      <c r="BD26" s="8">
        <v>0</v>
      </c>
      <c r="BE26" s="9"/>
      <c r="BF26" s="10">
        <f t="shared" si="0"/>
        <v>0.79795357275302525</v>
      </c>
      <c r="BG26" s="10">
        <f t="shared" si="1"/>
        <v>0.79795357275302525</v>
      </c>
      <c r="BH26" s="10">
        <f t="shared" si="2"/>
        <v>0.79795357275302525</v>
      </c>
    </row>
    <row r="27" spans="1:60" x14ac:dyDescent="0.25">
      <c r="A27" s="124" t="s">
        <v>45</v>
      </c>
      <c r="B27" s="123"/>
      <c r="C27" s="124" t="s">
        <v>46</v>
      </c>
      <c r="D27" s="123"/>
      <c r="E27" s="124" t="s">
        <v>46</v>
      </c>
      <c r="F27" s="123"/>
      <c r="G27" s="124" t="s">
        <v>46</v>
      </c>
      <c r="H27" s="123"/>
      <c r="I27" s="124" t="s">
        <v>53</v>
      </c>
      <c r="J27" s="123"/>
      <c r="K27" s="123"/>
      <c r="L27" s="124" t="s">
        <v>66</v>
      </c>
      <c r="M27" s="123"/>
      <c r="N27" s="123"/>
      <c r="O27" s="124"/>
      <c r="P27" s="123"/>
      <c r="Q27" s="124"/>
      <c r="R27" s="123"/>
      <c r="S27" s="122" t="s">
        <v>67</v>
      </c>
      <c r="T27" s="123"/>
      <c r="U27" s="123"/>
      <c r="V27" s="123"/>
      <c r="W27" s="123"/>
      <c r="X27" s="123"/>
      <c r="Y27" s="123"/>
      <c r="Z27" s="123"/>
      <c r="AA27" s="124" t="s">
        <v>48</v>
      </c>
      <c r="AB27" s="123"/>
      <c r="AC27" s="123"/>
      <c r="AD27" s="123"/>
      <c r="AE27" s="123"/>
      <c r="AF27" s="124" t="s">
        <v>49</v>
      </c>
      <c r="AG27" s="123"/>
      <c r="AH27" s="123"/>
      <c r="AI27" s="6">
        <v>10</v>
      </c>
      <c r="AJ27" s="125" t="s">
        <v>50</v>
      </c>
      <c r="AK27" s="123"/>
      <c r="AL27" s="123"/>
      <c r="AM27" s="123"/>
      <c r="AN27" s="123"/>
      <c r="AO27" s="123"/>
      <c r="AP27" s="7">
        <v>2594808</v>
      </c>
      <c r="AQ27" s="7">
        <v>143181</v>
      </c>
      <c r="AR27" s="7">
        <v>2451627</v>
      </c>
      <c r="AS27" s="126">
        <v>0</v>
      </c>
      <c r="AT27" s="123"/>
      <c r="AU27" s="127">
        <v>143181</v>
      </c>
      <c r="AV27" s="123"/>
      <c r="AW27" s="8">
        <v>0</v>
      </c>
      <c r="AX27" s="7">
        <v>143181</v>
      </c>
      <c r="AY27" s="8">
        <v>0</v>
      </c>
      <c r="AZ27" s="7">
        <v>143181</v>
      </c>
      <c r="BA27" s="8">
        <v>0</v>
      </c>
      <c r="BB27" s="7">
        <v>143181</v>
      </c>
      <c r="BC27" s="8">
        <v>0</v>
      </c>
      <c r="BD27" s="8">
        <v>0</v>
      </c>
      <c r="BE27" s="9"/>
      <c r="BF27" s="10">
        <f t="shared" si="0"/>
        <v>5.5179805211021393E-2</v>
      </c>
      <c r="BG27" s="10">
        <f t="shared" si="1"/>
        <v>5.5179805211021393E-2</v>
      </c>
      <c r="BH27" s="10">
        <f t="shared" si="2"/>
        <v>5.5179805211021393E-2</v>
      </c>
    </row>
    <row r="28" spans="1:60" x14ac:dyDescent="0.25">
      <c r="A28" s="124" t="s">
        <v>45</v>
      </c>
      <c r="B28" s="123"/>
      <c r="C28" s="124" t="s">
        <v>46</v>
      </c>
      <c r="D28" s="123"/>
      <c r="E28" s="124" t="s">
        <v>46</v>
      </c>
      <c r="F28" s="123"/>
      <c r="G28" s="124" t="s">
        <v>46</v>
      </c>
      <c r="H28" s="123"/>
      <c r="I28" s="124" t="s">
        <v>53</v>
      </c>
      <c r="J28" s="123"/>
      <c r="K28" s="123"/>
      <c r="L28" s="124" t="s">
        <v>68</v>
      </c>
      <c r="M28" s="123"/>
      <c r="N28" s="123"/>
      <c r="O28" s="124"/>
      <c r="P28" s="123"/>
      <c r="Q28" s="124"/>
      <c r="R28" s="123"/>
      <c r="S28" s="122" t="s">
        <v>69</v>
      </c>
      <c r="T28" s="123"/>
      <c r="U28" s="123"/>
      <c r="V28" s="123"/>
      <c r="W28" s="123"/>
      <c r="X28" s="123"/>
      <c r="Y28" s="123"/>
      <c r="Z28" s="123"/>
      <c r="AA28" s="124" t="s">
        <v>48</v>
      </c>
      <c r="AB28" s="123"/>
      <c r="AC28" s="123"/>
      <c r="AD28" s="123"/>
      <c r="AE28" s="123"/>
      <c r="AF28" s="124" t="s">
        <v>49</v>
      </c>
      <c r="AG28" s="123"/>
      <c r="AH28" s="123"/>
      <c r="AI28" s="6">
        <v>10</v>
      </c>
      <c r="AJ28" s="125" t="s">
        <v>50</v>
      </c>
      <c r="AK28" s="123"/>
      <c r="AL28" s="123"/>
      <c r="AM28" s="123"/>
      <c r="AN28" s="123"/>
      <c r="AO28" s="123"/>
      <c r="AP28" s="7">
        <v>328993557</v>
      </c>
      <c r="AQ28" s="7">
        <v>2895144</v>
      </c>
      <c r="AR28" s="7">
        <v>326098413</v>
      </c>
      <c r="AS28" s="126">
        <v>0</v>
      </c>
      <c r="AT28" s="123"/>
      <c r="AU28" s="127">
        <v>2895144</v>
      </c>
      <c r="AV28" s="123"/>
      <c r="AW28" s="8">
        <v>0</v>
      </c>
      <c r="AX28" s="7">
        <v>2895144</v>
      </c>
      <c r="AY28" s="8">
        <v>0</v>
      </c>
      <c r="AZ28" s="7">
        <v>2895144</v>
      </c>
      <c r="BA28" s="8">
        <v>0</v>
      </c>
      <c r="BB28" s="7">
        <v>2895144</v>
      </c>
      <c r="BC28" s="8">
        <v>0</v>
      </c>
      <c r="BD28" s="8">
        <v>0</v>
      </c>
      <c r="BE28" s="9"/>
      <c r="BF28" s="10">
        <f t="shared" si="0"/>
        <v>8.8000021228379251E-3</v>
      </c>
      <c r="BG28" s="10">
        <f t="shared" si="1"/>
        <v>8.8000021228379251E-3</v>
      </c>
      <c r="BH28" s="10">
        <f t="shared" si="2"/>
        <v>8.8000021228379251E-3</v>
      </c>
    </row>
    <row r="29" spans="1:60" x14ac:dyDescent="0.25">
      <c r="A29" s="124" t="s">
        <v>45</v>
      </c>
      <c r="B29" s="123"/>
      <c r="C29" s="124" t="s">
        <v>46</v>
      </c>
      <c r="D29" s="123"/>
      <c r="E29" s="124" t="s">
        <v>46</v>
      </c>
      <c r="F29" s="123"/>
      <c r="G29" s="124" t="s">
        <v>46</v>
      </c>
      <c r="H29" s="123"/>
      <c r="I29" s="124" t="s">
        <v>53</v>
      </c>
      <c r="J29" s="123"/>
      <c r="K29" s="123"/>
      <c r="L29" s="124" t="s">
        <v>70</v>
      </c>
      <c r="M29" s="123"/>
      <c r="N29" s="123"/>
      <c r="O29" s="124"/>
      <c r="P29" s="123"/>
      <c r="Q29" s="124"/>
      <c r="R29" s="123"/>
      <c r="S29" s="122" t="s">
        <v>71</v>
      </c>
      <c r="T29" s="123"/>
      <c r="U29" s="123"/>
      <c r="V29" s="123"/>
      <c r="W29" s="123"/>
      <c r="X29" s="123"/>
      <c r="Y29" s="123"/>
      <c r="Z29" s="123"/>
      <c r="AA29" s="124" t="s">
        <v>48</v>
      </c>
      <c r="AB29" s="123"/>
      <c r="AC29" s="123"/>
      <c r="AD29" s="123"/>
      <c r="AE29" s="123"/>
      <c r="AF29" s="124" t="s">
        <v>49</v>
      </c>
      <c r="AG29" s="123"/>
      <c r="AH29" s="123"/>
      <c r="AI29" s="6">
        <v>10</v>
      </c>
      <c r="AJ29" s="125" t="s">
        <v>50</v>
      </c>
      <c r="AK29" s="123"/>
      <c r="AL29" s="123"/>
      <c r="AM29" s="123"/>
      <c r="AN29" s="123"/>
      <c r="AO29" s="123"/>
      <c r="AP29" s="7">
        <v>155933524</v>
      </c>
      <c r="AQ29" s="7">
        <v>107235025</v>
      </c>
      <c r="AR29" s="7">
        <v>48698499</v>
      </c>
      <c r="AS29" s="126">
        <v>0</v>
      </c>
      <c r="AT29" s="123"/>
      <c r="AU29" s="127">
        <v>107235025</v>
      </c>
      <c r="AV29" s="123"/>
      <c r="AW29" s="8">
        <v>0</v>
      </c>
      <c r="AX29" s="7">
        <v>107235025</v>
      </c>
      <c r="AY29" s="8">
        <v>0</v>
      </c>
      <c r="AZ29" s="7">
        <v>107235025</v>
      </c>
      <c r="BA29" s="8">
        <v>0</v>
      </c>
      <c r="BB29" s="7">
        <v>107235025</v>
      </c>
      <c r="BC29" s="8">
        <v>0</v>
      </c>
      <c r="BD29" s="8">
        <v>0</v>
      </c>
      <c r="BE29" s="9"/>
      <c r="BF29" s="10">
        <f t="shared" si="0"/>
        <v>0.68769705352134547</v>
      </c>
      <c r="BG29" s="10">
        <f t="shared" si="1"/>
        <v>0.68769705352134547</v>
      </c>
      <c r="BH29" s="10">
        <f t="shared" si="2"/>
        <v>0.68769705352134547</v>
      </c>
    </row>
    <row r="30" spans="1:60" s="15" customFormat="1" x14ac:dyDescent="0.25">
      <c r="A30" s="130" t="s">
        <v>45</v>
      </c>
      <c r="B30" s="129"/>
      <c r="C30" s="130" t="s">
        <v>46</v>
      </c>
      <c r="D30" s="129"/>
      <c r="E30" s="130" t="s">
        <v>46</v>
      </c>
      <c r="F30" s="129"/>
      <c r="G30" s="130" t="s">
        <v>72</v>
      </c>
      <c r="H30" s="129"/>
      <c r="I30" s="130"/>
      <c r="J30" s="129"/>
      <c r="K30" s="129"/>
      <c r="L30" s="130"/>
      <c r="M30" s="129"/>
      <c r="N30" s="129"/>
      <c r="O30" s="130"/>
      <c r="P30" s="129"/>
      <c r="Q30" s="130"/>
      <c r="R30" s="129"/>
      <c r="S30" s="128" t="s">
        <v>73</v>
      </c>
      <c r="T30" s="129"/>
      <c r="U30" s="129"/>
      <c r="V30" s="129"/>
      <c r="W30" s="129"/>
      <c r="X30" s="129"/>
      <c r="Y30" s="129"/>
      <c r="Z30" s="129"/>
      <c r="AA30" s="130" t="s">
        <v>48</v>
      </c>
      <c r="AB30" s="129"/>
      <c r="AC30" s="129"/>
      <c r="AD30" s="129"/>
      <c r="AE30" s="129"/>
      <c r="AF30" s="130" t="s">
        <v>49</v>
      </c>
      <c r="AG30" s="129"/>
      <c r="AH30" s="129"/>
      <c r="AI30" s="11">
        <v>10</v>
      </c>
      <c r="AJ30" s="131" t="s">
        <v>50</v>
      </c>
      <c r="AK30" s="129"/>
      <c r="AL30" s="129"/>
      <c r="AM30" s="129"/>
      <c r="AN30" s="129"/>
      <c r="AO30" s="129"/>
      <c r="AP30" s="12">
        <v>1486180944</v>
      </c>
      <c r="AQ30" s="12">
        <v>1023948080</v>
      </c>
      <c r="AR30" s="12">
        <v>462232864</v>
      </c>
      <c r="AS30" s="132">
        <v>0</v>
      </c>
      <c r="AT30" s="129"/>
      <c r="AU30" s="133">
        <v>1023948080</v>
      </c>
      <c r="AV30" s="129"/>
      <c r="AW30" s="13">
        <v>0</v>
      </c>
      <c r="AX30" s="12">
        <v>1023948080</v>
      </c>
      <c r="AY30" s="13">
        <v>0</v>
      </c>
      <c r="AZ30" s="12">
        <v>1023948080</v>
      </c>
      <c r="BA30" s="13">
        <v>0</v>
      </c>
      <c r="BB30" s="12">
        <v>1023948080</v>
      </c>
      <c r="BC30" s="13">
        <v>0</v>
      </c>
      <c r="BD30" s="13">
        <v>0</v>
      </c>
      <c r="BE30" s="14"/>
      <c r="BF30" s="10">
        <f t="shared" si="0"/>
        <v>0.68897941676205476</v>
      </c>
      <c r="BG30" s="10">
        <f t="shared" si="1"/>
        <v>0.68897941676205476</v>
      </c>
      <c r="BH30" s="10">
        <f t="shared" si="2"/>
        <v>0.68897941676205476</v>
      </c>
    </row>
    <row r="31" spans="1:60" x14ac:dyDescent="0.25">
      <c r="A31" s="124" t="s">
        <v>45</v>
      </c>
      <c r="B31" s="123"/>
      <c r="C31" s="124" t="s">
        <v>46</v>
      </c>
      <c r="D31" s="123"/>
      <c r="E31" s="124" t="s">
        <v>46</v>
      </c>
      <c r="F31" s="123"/>
      <c r="G31" s="124" t="s">
        <v>72</v>
      </c>
      <c r="H31" s="123"/>
      <c r="I31" s="124" t="s">
        <v>53</v>
      </c>
      <c r="J31" s="123"/>
      <c r="K31" s="123"/>
      <c r="L31" s="124"/>
      <c r="M31" s="123"/>
      <c r="N31" s="123"/>
      <c r="O31" s="124"/>
      <c r="P31" s="123"/>
      <c r="Q31" s="124"/>
      <c r="R31" s="123"/>
      <c r="S31" s="122" t="s">
        <v>74</v>
      </c>
      <c r="T31" s="123"/>
      <c r="U31" s="123"/>
      <c r="V31" s="123"/>
      <c r="W31" s="123"/>
      <c r="X31" s="123"/>
      <c r="Y31" s="123"/>
      <c r="Z31" s="123"/>
      <c r="AA31" s="124" t="s">
        <v>48</v>
      </c>
      <c r="AB31" s="123"/>
      <c r="AC31" s="123"/>
      <c r="AD31" s="123"/>
      <c r="AE31" s="123"/>
      <c r="AF31" s="124" t="s">
        <v>49</v>
      </c>
      <c r="AG31" s="123"/>
      <c r="AH31" s="123"/>
      <c r="AI31" s="6">
        <v>10</v>
      </c>
      <c r="AJ31" s="125" t="s">
        <v>50</v>
      </c>
      <c r="AK31" s="123"/>
      <c r="AL31" s="123"/>
      <c r="AM31" s="123"/>
      <c r="AN31" s="123"/>
      <c r="AO31" s="123"/>
      <c r="AP31" s="7">
        <v>419731932</v>
      </c>
      <c r="AQ31" s="7">
        <v>292276698</v>
      </c>
      <c r="AR31" s="7">
        <v>127455234</v>
      </c>
      <c r="AS31" s="126">
        <v>0</v>
      </c>
      <c r="AT31" s="123"/>
      <c r="AU31" s="127">
        <v>292276698</v>
      </c>
      <c r="AV31" s="123"/>
      <c r="AW31" s="8">
        <v>0</v>
      </c>
      <c r="AX31" s="7">
        <v>292276698</v>
      </c>
      <c r="AY31" s="8">
        <v>0</v>
      </c>
      <c r="AZ31" s="7">
        <v>292276698</v>
      </c>
      <c r="BA31" s="8">
        <v>0</v>
      </c>
      <c r="BB31" s="7">
        <v>292276698</v>
      </c>
      <c r="BC31" s="8">
        <v>0</v>
      </c>
      <c r="BD31" s="8">
        <v>0</v>
      </c>
      <c r="BE31" s="9"/>
      <c r="BF31" s="10">
        <f t="shared" si="0"/>
        <v>0.69634134483720911</v>
      </c>
      <c r="BG31" s="10">
        <f t="shared" si="1"/>
        <v>0.69634134483720911</v>
      </c>
      <c r="BH31" s="10">
        <f t="shared" si="2"/>
        <v>0.69634134483720911</v>
      </c>
    </row>
    <row r="32" spans="1:60" x14ac:dyDescent="0.25">
      <c r="A32" s="124" t="s">
        <v>45</v>
      </c>
      <c r="B32" s="123"/>
      <c r="C32" s="124" t="s">
        <v>46</v>
      </c>
      <c r="D32" s="123"/>
      <c r="E32" s="124" t="s">
        <v>46</v>
      </c>
      <c r="F32" s="123"/>
      <c r="G32" s="124" t="s">
        <v>72</v>
      </c>
      <c r="H32" s="123"/>
      <c r="I32" s="124" t="s">
        <v>75</v>
      </c>
      <c r="J32" s="123"/>
      <c r="K32" s="123"/>
      <c r="L32" s="124"/>
      <c r="M32" s="123"/>
      <c r="N32" s="123"/>
      <c r="O32" s="124"/>
      <c r="P32" s="123"/>
      <c r="Q32" s="124"/>
      <c r="R32" s="123"/>
      <c r="S32" s="122" t="s">
        <v>76</v>
      </c>
      <c r="T32" s="123"/>
      <c r="U32" s="123"/>
      <c r="V32" s="123"/>
      <c r="W32" s="123"/>
      <c r="X32" s="123"/>
      <c r="Y32" s="123"/>
      <c r="Z32" s="123"/>
      <c r="AA32" s="124" t="s">
        <v>48</v>
      </c>
      <c r="AB32" s="123"/>
      <c r="AC32" s="123"/>
      <c r="AD32" s="123"/>
      <c r="AE32" s="123"/>
      <c r="AF32" s="124" t="s">
        <v>49</v>
      </c>
      <c r="AG32" s="123"/>
      <c r="AH32" s="123"/>
      <c r="AI32" s="6">
        <v>10</v>
      </c>
      <c r="AJ32" s="125" t="s">
        <v>50</v>
      </c>
      <c r="AK32" s="123"/>
      <c r="AL32" s="123"/>
      <c r="AM32" s="123"/>
      <c r="AN32" s="123"/>
      <c r="AO32" s="123"/>
      <c r="AP32" s="7">
        <v>317512430</v>
      </c>
      <c r="AQ32" s="7">
        <v>223565990</v>
      </c>
      <c r="AR32" s="7">
        <v>93946440</v>
      </c>
      <c r="AS32" s="126">
        <v>0</v>
      </c>
      <c r="AT32" s="123"/>
      <c r="AU32" s="127">
        <v>223565990</v>
      </c>
      <c r="AV32" s="123"/>
      <c r="AW32" s="8">
        <v>0</v>
      </c>
      <c r="AX32" s="7">
        <v>223565990</v>
      </c>
      <c r="AY32" s="8">
        <v>0</v>
      </c>
      <c r="AZ32" s="7">
        <v>223565990</v>
      </c>
      <c r="BA32" s="8">
        <v>0</v>
      </c>
      <c r="BB32" s="7">
        <v>223565990</v>
      </c>
      <c r="BC32" s="8">
        <v>0</v>
      </c>
      <c r="BD32" s="8">
        <v>0</v>
      </c>
      <c r="BE32" s="9"/>
      <c r="BF32" s="10">
        <f t="shared" si="0"/>
        <v>0.70411728447922495</v>
      </c>
      <c r="BG32" s="10">
        <f t="shared" si="1"/>
        <v>0.70411728447922495</v>
      </c>
      <c r="BH32" s="10">
        <f t="shared" si="2"/>
        <v>0.70411728447922495</v>
      </c>
    </row>
    <row r="33" spans="1:60" x14ac:dyDescent="0.25">
      <c r="A33" s="124" t="s">
        <v>45</v>
      </c>
      <c r="B33" s="123"/>
      <c r="C33" s="124" t="s">
        <v>46</v>
      </c>
      <c r="D33" s="123"/>
      <c r="E33" s="124" t="s">
        <v>46</v>
      </c>
      <c r="F33" s="123"/>
      <c r="G33" s="124" t="s">
        <v>72</v>
      </c>
      <c r="H33" s="123"/>
      <c r="I33" s="124" t="s">
        <v>56</v>
      </c>
      <c r="J33" s="123"/>
      <c r="K33" s="123"/>
      <c r="L33" s="124"/>
      <c r="M33" s="123"/>
      <c r="N33" s="123"/>
      <c r="O33" s="124"/>
      <c r="P33" s="123"/>
      <c r="Q33" s="124"/>
      <c r="R33" s="123"/>
      <c r="S33" s="122" t="s">
        <v>77</v>
      </c>
      <c r="T33" s="123"/>
      <c r="U33" s="123"/>
      <c r="V33" s="123"/>
      <c r="W33" s="123"/>
      <c r="X33" s="123"/>
      <c r="Y33" s="123"/>
      <c r="Z33" s="123"/>
      <c r="AA33" s="124" t="s">
        <v>48</v>
      </c>
      <c r="AB33" s="123"/>
      <c r="AC33" s="123"/>
      <c r="AD33" s="123"/>
      <c r="AE33" s="123"/>
      <c r="AF33" s="124" t="s">
        <v>49</v>
      </c>
      <c r="AG33" s="123"/>
      <c r="AH33" s="123"/>
      <c r="AI33" s="6">
        <v>10</v>
      </c>
      <c r="AJ33" s="125" t="s">
        <v>50</v>
      </c>
      <c r="AK33" s="123"/>
      <c r="AL33" s="123"/>
      <c r="AM33" s="123"/>
      <c r="AN33" s="123"/>
      <c r="AO33" s="123"/>
      <c r="AP33" s="7">
        <v>347096191</v>
      </c>
      <c r="AQ33" s="7">
        <v>236964892</v>
      </c>
      <c r="AR33" s="7">
        <v>110131299</v>
      </c>
      <c r="AS33" s="126">
        <v>0</v>
      </c>
      <c r="AT33" s="123"/>
      <c r="AU33" s="127">
        <v>236964892</v>
      </c>
      <c r="AV33" s="123"/>
      <c r="AW33" s="8">
        <v>0</v>
      </c>
      <c r="AX33" s="7">
        <v>236964892</v>
      </c>
      <c r="AY33" s="8">
        <v>0</v>
      </c>
      <c r="AZ33" s="7">
        <v>236964892</v>
      </c>
      <c r="BA33" s="8">
        <v>0</v>
      </c>
      <c r="BB33" s="7">
        <v>236964892</v>
      </c>
      <c r="BC33" s="8">
        <v>0</v>
      </c>
      <c r="BD33" s="8">
        <v>0</v>
      </c>
      <c r="BE33" s="9"/>
      <c r="BF33" s="10">
        <f t="shared" si="0"/>
        <v>0.68270669095299863</v>
      </c>
      <c r="BG33" s="10">
        <f t="shared" si="1"/>
        <v>0.68270669095299863</v>
      </c>
      <c r="BH33" s="10">
        <f t="shared" si="2"/>
        <v>0.68270669095299863</v>
      </c>
    </row>
    <row r="34" spans="1:60" x14ac:dyDescent="0.25">
      <c r="A34" s="124" t="s">
        <v>45</v>
      </c>
      <c r="B34" s="123"/>
      <c r="C34" s="124" t="s">
        <v>46</v>
      </c>
      <c r="D34" s="123"/>
      <c r="E34" s="124" t="s">
        <v>46</v>
      </c>
      <c r="F34" s="123"/>
      <c r="G34" s="124" t="s">
        <v>72</v>
      </c>
      <c r="H34" s="123"/>
      <c r="I34" s="124" t="s">
        <v>58</v>
      </c>
      <c r="J34" s="123"/>
      <c r="K34" s="123"/>
      <c r="L34" s="124"/>
      <c r="M34" s="123"/>
      <c r="N34" s="123"/>
      <c r="O34" s="124"/>
      <c r="P34" s="123"/>
      <c r="Q34" s="124"/>
      <c r="R34" s="123"/>
      <c r="S34" s="122" t="s">
        <v>78</v>
      </c>
      <c r="T34" s="123"/>
      <c r="U34" s="123"/>
      <c r="V34" s="123"/>
      <c r="W34" s="123"/>
      <c r="X34" s="123"/>
      <c r="Y34" s="123"/>
      <c r="Z34" s="123"/>
      <c r="AA34" s="124" t="s">
        <v>48</v>
      </c>
      <c r="AB34" s="123"/>
      <c r="AC34" s="123"/>
      <c r="AD34" s="123"/>
      <c r="AE34" s="123"/>
      <c r="AF34" s="124" t="s">
        <v>49</v>
      </c>
      <c r="AG34" s="123"/>
      <c r="AH34" s="123"/>
      <c r="AI34" s="6">
        <v>10</v>
      </c>
      <c r="AJ34" s="125" t="s">
        <v>50</v>
      </c>
      <c r="AK34" s="123"/>
      <c r="AL34" s="123"/>
      <c r="AM34" s="123"/>
      <c r="AN34" s="123"/>
      <c r="AO34" s="123"/>
      <c r="AP34" s="7">
        <v>162537346</v>
      </c>
      <c r="AQ34" s="7">
        <v>112892900</v>
      </c>
      <c r="AR34" s="7">
        <v>49644446</v>
      </c>
      <c r="AS34" s="126">
        <v>0</v>
      </c>
      <c r="AT34" s="123"/>
      <c r="AU34" s="127">
        <v>112892900</v>
      </c>
      <c r="AV34" s="123"/>
      <c r="AW34" s="8">
        <v>0</v>
      </c>
      <c r="AX34" s="7">
        <v>112892900</v>
      </c>
      <c r="AY34" s="8">
        <v>0</v>
      </c>
      <c r="AZ34" s="7">
        <v>112892900</v>
      </c>
      <c r="BA34" s="8">
        <v>0</v>
      </c>
      <c r="BB34" s="7">
        <v>112892900</v>
      </c>
      <c r="BC34" s="8">
        <v>0</v>
      </c>
      <c r="BD34" s="8">
        <v>0</v>
      </c>
      <c r="BE34" s="9"/>
      <c r="BF34" s="10">
        <f t="shared" si="0"/>
        <v>0.69456591225502107</v>
      </c>
      <c r="BG34" s="10">
        <f t="shared" si="1"/>
        <v>0.69456591225502107</v>
      </c>
      <c r="BH34" s="10">
        <f t="shared" si="2"/>
        <v>0.69456591225502107</v>
      </c>
    </row>
    <row r="35" spans="1:60" x14ac:dyDescent="0.25">
      <c r="A35" s="124" t="s">
        <v>45</v>
      </c>
      <c r="B35" s="123"/>
      <c r="C35" s="124" t="s">
        <v>46</v>
      </c>
      <c r="D35" s="123"/>
      <c r="E35" s="124" t="s">
        <v>46</v>
      </c>
      <c r="F35" s="123"/>
      <c r="G35" s="124" t="s">
        <v>72</v>
      </c>
      <c r="H35" s="123"/>
      <c r="I35" s="124" t="s">
        <v>60</v>
      </c>
      <c r="J35" s="123"/>
      <c r="K35" s="123"/>
      <c r="L35" s="124"/>
      <c r="M35" s="123"/>
      <c r="N35" s="123"/>
      <c r="O35" s="124"/>
      <c r="P35" s="123"/>
      <c r="Q35" s="124"/>
      <c r="R35" s="123"/>
      <c r="S35" s="122" t="s">
        <v>79</v>
      </c>
      <c r="T35" s="123"/>
      <c r="U35" s="123"/>
      <c r="V35" s="123"/>
      <c r="W35" s="123"/>
      <c r="X35" s="123"/>
      <c r="Y35" s="123"/>
      <c r="Z35" s="123"/>
      <c r="AA35" s="124" t="s">
        <v>48</v>
      </c>
      <c r="AB35" s="123"/>
      <c r="AC35" s="123"/>
      <c r="AD35" s="123"/>
      <c r="AE35" s="123"/>
      <c r="AF35" s="124" t="s">
        <v>49</v>
      </c>
      <c r="AG35" s="123"/>
      <c r="AH35" s="123"/>
      <c r="AI35" s="6">
        <v>10</v>
      </c>
      <c r="AJ35" s="125" t="s">
        <v>50</v>
      </c>
      <c r="AK35" s="123"/>
      <c r="AL35" s="123"/>
      <c r="AM35" s="123"/>
      <c r="AN35" s="123"/>
      <c r="AO35" s="123"/>
      <c r="AP35" s="7">
        <v>35564884</v>
      </c>
      <c r="AQ35" s="7">
        <v>17105400</v>
      </c>
      <c r="AR35" s="7">
        <v>18459484</v>
      </c>
      <c r="AS35" s="126">
        <v>0</v>
      </c>
      <c r="AT35" s="123"/>
      <c r="AU35" s="127">
        <v>17105400</v>
      </c>
      <c r="AV35" s="123"/>
      <c r="AW35" s="8">
        <v>0</v>
      </c>
      <c r="AX35" s="7">
        <v>17105400</v>
      </c>
      <c r="AY35" s="8">
        <v>0</v>
      </c>
      <c r="AZ35" s="7">
        <v>17105400</v>
      </c>
      <c r="BA35" s="8">
        <v>0</v>
      </c>
      <c r="BB35" s="7">
        <v>17105400</v>
      </c>
      <c r="BC35" s="8">
        <v>0</v>
      </c>
      <c r="BD35" s="8">
        <v>0</v>
      </c>
      <c r="BE35" s="9"/>
      <c r="BF35" s="10">
        <f t="shared" si="0"/>
        <v>0.48096318829551082</v>
      </c>
      <c r="BG35" s="10">
        <f t="shared" si="1"/>
        <v>0.48096318829551082</v>
      </c>
      <c r="BH35" s="10">
        <f t="shared" si="2"/>
        <v>0.48096318829551082</v>
      </c>
    </row>
    <row r="36" spans="1:60" x14ac:dyDescent="0.25">
      <c r="A36" s="124" t="s">
        <v>45</v>
      </c>
      <c r="B36" s="123"/>
      <c r="C36" s="124" t="s">
        <v>46</v>
      </c>
      <c r="D36" s="123"/>
      <c r="E36" s="124" t="s">
        <v>46</v>
      </c>
      <c r="F36" s="123"/>
      <c r="G36" s="124" t="s">
        <v>72</v>
      </c>
      <c r="H36" s="123"/>
      <c r="I36" s="124" t="s">
        <v>62</v>
      </c>
      <c r="J36" s="123"/>
      <c r="K36" s="123"/>
      <c r="L36" s="124"/>
      <c r="M36" s="123"/>
      <c r="N36" s="123"/>
      <c r="O36" s="124"/>
      <c r="P36" s="123"/>
      <c r="Q36" s="124"/>
      <c r="R36" s="123"/>
      <c r="S36" s="122" t="s">
        <v>80</v>
      </c>
      <c r="T36" s="123"/>
      <c r="U36" s="123"/>
      <c r="V36" s="123"/>
      <c r="W36" s="123"/>
      <c r="X36" s="123"/>
      <c r="Y36" s="123"/>
      <c r="Z36" s="123"/>
      <c r="AA36" s="124" t="s">
        <v>48</v>
      </c>
      <c r="AB36" s="123"/>
      <c r="AC36" s="123"/>
      <c r="AD36" s="123"/>
      <c r="AE36" s="123"/>
      <c r="AF36" s="124" t="s">
        <v>49</v>
      </c>
      <c r="AG36" s="123"/>
      <c r="AH36" s="123"/>
      <c r="AI36" s="6">
        <v>10</v>
      </c>
      <c r="AJ36" s="125" t="s">
        <v>50</v>
      </c>
      <c r="AK36" s="123"/>
      <c r="AL36" s="123"/>
      <c r="AM36" s="123"/>
      <c r="AN36" s="123"/>
      <c r="AO36" s="123"/>
      <c r="AP36" s="7">
        <v>121370612</v>
      </c>
      <c r="AQ36" s="7">
        <v>84676600</v>
      </c>
      <c r="AR36" s="7">
        <v>36694012</v>
      </c>
      <c r="AS36" s="126">
        <v>0</v>
      </c>
      <c r="AT36" s="123"/>
      <c r="AU36" s="127">
        <v>84676600</v>
      </c>
      <c r="AV36" s="123"/>
      <c r="AW36" s="8">
        <v>0</v>
      </c>
      <c r="AX36" s="7">
        <v>84676600</v>
      </c>
      <c r="AY36" s="8">
        <v>0</v>
      </c>
      <c r="AZ36" s="7">
        <v>84676600</v>
      </c>
      <c r="BA36" s="8">
        <v>0</v>
      </c>
      <c r="BB36" s="7">
        <v>84676600</v>
      </c>
      <c r="BC36" s="8">
        <v>0</v>
      </c>
      <c r="BD36" s="8">
        <v>0</v>
      </c>
      <c r="BE36" s="9"/>
      <c r="BF36" s="10">
        <f t="shared" si="0"/>
        <v>0.69766971266487476</v>
      </c>
      <c r="BG36" s="10">
        <f t="shared" si="1"/>
        <v>0.69766971266487476</v>
      </c>
      <c r="BH36" s="10">
        <f t="shared" si="2"/>
        <v>0.69766971266487476</v>
      </c>
    </row>
    <row r="37" spans="1:60" x14ac:dyDescent="0.25">
      <c r="A37" s="124" t="s">
        <v>45</v>
      </c>
      <c r="B37" s="123"/>
      <c r="C37" s="124" t="s">
        <v>46</v>
      </c>
      <c r="D37" s="123"/>
      <c r="E37" s="124" t="s">
        <v>46</v>
      </c>
      <c r="F37" s="123"/>
      <c r="G37" s="124" t="s">
        <v>72</v>
      </c>
      <c r="H37" s="123"/>
      <c r="I37" s="124" t="s">
        <v>64</v>
      </c>
      <c r="J37" s="123"/>
      <c r="K37" s="123"/>
      <c r="L37" s="124"/>
      <c r="M37" s="123"/>
      <c r="N37" s="123"/>
      <c r="O37" s="124"/>
      <c r="P37" s="123"/>
      <c r="Q37" s="124"/>
      <c r="R37" s="123"/>
      <c r="S37" s="122" t="s">
        <v>81</v>
      </c>
      <c r="T37" s="123"/>
      <c r="U37" s="123"/>
      <c r="V37" s="123"/>
      <c r="W37" s="123"/>
      <c r="X37" s="123"/>
      <c r="Y37" s="123"/>
      <c r="Z37" s="123"/>
      <c r="AA37" s="124" t="s">
        <v>48</v>
      </c>
      <c r="AB37" s="123"/>
      <c r="AC37" s="123"/>
      <c r="AD37" s="123"/>
      <c r="AE37" s="123"/>
      <c r="AF37" s="124" t="s">
        <v>49</v>
      </c>
      <c r="AG37" s="123"/>
      <c r="AH37" s="123"/>
      <c r="AI37" s="6">
        <v>10</v>
      </c>
      <c r="AJ37" s="125" t="s">
        <v>50</v>
      </c>
      <c r="AK37" s="123"/>
      <c r="AL37" s="123"/>
      <c r="AM37" s="123"/>
      <c r="AN37" s="123"/>
      <c r="AO37" s="123"/>
      <c r="AP37" s="7">
        <v>82367549</v>
      </c>
      <c r="AQ37" s="7">
        <v>56465600</v>
      </c>
      <c r="AR37" s="7">
        <v>25901949</v>
      </c>
      <c r="AS37" s="126">
        <v>0</v>
      </c>
      <c r="AT37" s="123"/>
      <c r="AU37" s="127">
        <v>56465600</v>
      </c>
      <c r="AV37" s="123"/>
      <c r="AW37" s="8">
        <v>0</v>
      </c>
      <c r="AX37" s="7">
        <v>56465600</v>
      </c>
      <c r="AY37" s="8">
        <v>0</v>
      </c>
      <c r="AZ37" s="7">
        <v>56465600</v>
      </c>
      <c r="BA37" s="8">
        <v>0</v>
      </c>
      <c r="BB37" s="7">
        <v>56465600</v>
      </c>
      <c r="BC37" s="8">
        <v>0</v>
      </c>
      <c r="BD37" s="8">
        <v>0</v>
      </c>
      <c r="BE37" s="9"/>
      <c r="BF37" s="10">
        <f t="shared" si="0"/>
        <v>0.68553211410964776</v>
      </c>
      <c r="BG37" s="10">
        <f t="shared" si="1"/>
        <v>0.68553211410964776</v>
      </c>
      <c r="BH37" s="10">
        <f t="shared" si="2"/>
        <v>0.68553211410964776</v>
      </c>
    </row>
    <row r="38" spans="1:60" s="15" customFormat="1" x14ac:dyDescent="0.25">
      <c r="A38" s="130" t="s">
        <v>45</v>
      </c>
      <c r="B38" s="129"/>
      <c r="C38" s="130" t="s">
        <v>46</v>
      </c>
      <c r="D38" s="129"/>
      <c r="E38" s="130" t="s">
        <v>46</v>
      </c>
      <c r="F38" s="129"/>
      <c r="G38" s="130" t="s">
        <v>82</v>
      </c>
      <c r="H38" s="129"/>
      <c r="I38" s="130"/>
      <c r="J38" s="129"/>
      <c r="K38" s="129"/>
      <c r="L38" s="130"/>
      <c r="M38" s="129"/>
      <c r="N38" s="129"/>
      <c r="O38" s="130"/>
      <c r="P38" s="129"/>
      <c r="Q38" s="130"/>
      <c r="R38" s="129"/>
      <c r="S38" s="128" t="s">
        <v>83</v>
      </c>
      <c r="T38" s="129"/>
      <c r="U38" s="129"/>
      <c r="V38" s="129"/>
      <c r="W38" s="129"/>
      <c r="X38" s="129"/>
      <c r="Y38" s="129"/>
      <c r="Z38" s="129"/>
      <c r="AA38" s="130" t="s">
        <v>48</v>
      </c>
      <c r="AB38" s="129"/>
      <c r="AC38" s="129"/>
      <c r="AD38" s="129"/>
      <c r="AE38" s="129"/>
      <c r="AF38" s="130" t="s">
        <v>49</v>
      </c>
      <c r="AG38" s="129"/>
      <c r="AH38" s="129"/>
      <c r="AI38" s="11">
        <v>10</v>
      </c>
      <c r="AJ38" s="131" t="s">
        <v>50</v>
      </c>
      <c r="AK38" s="129"/>
      <c r="AL38" s="129"/>
      <c r="AM38" s="129"/>
      <c r="AN38" s="129"/>
      <c r="AO38" s="129"/>
      <c r="AP38" s="12">
        <v>542777418</v>
      </c>
      <c r="AQ38" s="12">
        <v>413282509</v>
      </c>
      <c r="AR38" s="12">
        <v>129494909</v>
      </c>
      <c r="AS38" s="132">
        <v>0</v>
      </c>
      <c r="AT38" s="129"/>
      <c r="AU38" s="133">
        <v>413282509</v>
      </c>
      <c r="AV38" s="129"/>
      <c r="AW38" s="13">
        <v>0</v>
      </c>
      <c r="AX38" s="12">
        <v>413282509</v>
      </c>
      <c r="AY38" s="13">
        <v>0</v>
      </c>
      <c r="AZ38" s="12">
        <v>413282509</v>
      </c>
      <c r="BA38" s="13">
        <v>0</v>
      </c>
      <c r="BB38" s="12">
        <v>413282509</v>
      </c>
      <c r="BC38" s="13">
        <v>0</v>
      </c>
      <c r="BD38" s="13">
        <v>0</v>
      </c>
      <c r="BE38" s="14"/>
      <c r="BF38" s="10">
        <f t="shared" si="0"/>
        <v>0.76142170859436897</v>
      </c>
      <c r="BG38" s="10">
        <f t="shared" si="1"/>
        <v>0.76142170859436897</v>
      </c>
      <c r="BH38" s="10">
        <f t="shared" si="2"/>
        <v>0.76142170859436897</v>
      </c>
    </row>
    <row r="39" spans="1:60" x14ac:dyDescent="0.25">
      <c r="A39" s="124" t="s">
        <v>45</v>
      </c>
      <c r="B39" s="123"/>
      <c r="C39" s="124" t="s">
        <v>46</v>
      </c>
      <c r="D39" s="123"/>
      <c r="E39" s="124" t="s">
        <v>46</v>
      </c>
      <c r="F39" s="123"/>
      <c r="G39" s="124" t="s">
        <v>82</v>
      </c>
      <c r="H39" s="123"/>
      <c r="I39" s="124" t="s">
        <v>53</v>
      </c>
      <c r="J39" s="123"/>
      <c r="K39" s="123"/>
      <c r="L39" s="124"/>
      <c r="M39" s="123"/>
      <c r="N39" s="123"/>
      <c r="O39" s="124"/>
      <c r="P39" s="123"/>
      <c r="Q39" s="124"/>
      <c r="R39" s="123"/>
      <c r="S39" s="122" t="s">
        <v>84</v>
      </c>
      <c r="T39" s="123"/>
      <c r="U39" s="123"/>
      <c r="V39" s="123"/>
      <c r="W39" s="123"/>
      <c r="X39" s="123"/>
      <c r="Y39" s="123"/>
      <c r="Z39" s="123"/>
      <c r="AA39" s="124" t="s">
        <v>48</v>
      </c>
      <c r="AB39" s="123"/>
      <c r="AC39" s="123"/>
      <c r="AD39" s="123"/>
      <c r="AE39" s="123"/>
      <c r="AF39" s="124" t="s">
        <v>49</v>
      </c>
      <c r="AG39" s="123"/>
      <c r="AH39" s="123"/>
      <c r="AI39" s="6">
        <v>10</v>
      </c>
      <c r="AJ39" s="125" t="s">
        <v>50</v>
      </c>
      <c r="AK39" s="123"/>
      <c r="AL39" s="123"/>
      <c r="AM39" s="123"/>
      <c r="AN39" s="123"/>
      <c r="AO39" s="123"/>
      <c r="AP39" s="7">
        <v>245607266</v>
      </c>
      <c r="AQ39" s="7">
        <v>169676547</v>
      </c>
      <c r="AR39" s="7">
        <v>75930719</v>
      </c>
      <c r="AS39" s="126">
        <v>0</v>
      </c>
      <c r="AT39" s="123"/>
      <c r="AU39" s="127">
        <v>169676547</v>
      </c>
      <c r="AV39" s="123"/>
      <c r="AW39" s="8">
        <v>0</v>
      </c>
      <c r="AX39" s="7">
        <v>169676547</v>
      </c>
      <c r="AY39" s="8">
        <v>0</v>
      </c>
      <c r="AZ39" s="7">
        <v>169676547</v>
      </c>
      <c r="BA39" s="8">
        <v>0</v>
      </c>
      <c r="BB39" s="7">
        <v>169676547</v>
      </c>
      <c r="BC39" s="8">
        <v>0</v>
      </c>
      <c r="BD39" s="8">
        <v>0</v>
      </c>
      <c r="BE39" s="9"/>
      <c r="BF39" s="10">
        <f t="shared" si="0"/>
        <v>0.69084498094612556</v>
      </c>
      <c r="BG39" s="10">
        <f t="shared" si="1"/>
        <v>0.69084498094612556</v>
      </c>
      <c r="BH39" s="10">
        <f t="shared" si="2"/>
        <v>0.69084498094612556</v>
      </c>
    </row>
    <row r="40" spans="1:60" x14ac:dyDescent="0.25">
      <c r="A40" s="124" t="s">
        <v>45</v>
      </c>
      <c r="B40" s="123"/>
      <c r="C40" s="124" t="s">
        <v>46</v>
      </c>
      <c r="D40" s="123"/>
      <c r="E40" s="124" t="s">
        <v>46</v>
      </c>
      <c r="F40" s="123"/>
      <c r="G40" s="124" t="s">
        <v>82</v>
      </c>
      <c r="H40" s="123"/>
      <c r="I40" s="124" t="s">
        <v>53</v>
      </c>
      <c r="J40" s="123"/>
      <c r="K40" s="123"/>
      <c r="L40" s="124" t="s">
        <v>53</v>
      </c>
      <c r="M40" s="123"/>
      <c r="N40" s="123"/>
      <c r="O40" s="124"/>
      <c r="P40" s="123"/>
      <c r="Q40" s="124"/>
      <c r="R40" s="123"/>
      <c r="S40" s="122" t="s">
        <v>85</v>
      </c>
      <c r="T40" s="123"/>
      <c r="U40" s="123"/>
      <c r="V40" s="123"/>
      <c r="W40" s="123"/>
      <c r="X40" s="123"/>
      <c r="Y40" s="123"/>
      <c r="Z40" s="123"/>
      <c r="AA40" s="124" t="s">
        <v>48</v>
      </c>
      <c r="AB40" s="123"/>
      <c r="AC40" s="123"/>
      <c r="AD40" s="123"/>
      <c r="AE40" s="123"/>
      <c r="AF40" s="124" t="s">
        <v>49</v>
      </c>
      <c r="AG40" s="123"/>
      <c r="AH40" s="123"/>
      <c r="AI40" s="6">
        <v>10</v>
      </c>
      <c r="AJ40" s="125" t="s">
        <v>50</v>
      </c>
      <c r="AK40" s="123"/>
      <c r="AL40" s="123"/>
      <c r="AM40" s="123"/>
      <c r="AN40" s="123"/>
      <c r="AO40" s="123"/>
      <c r="AP40" s="7">
        <v>126942132</v>
      </c>
      <c r="AQ40" s="7">
        <v>103170974</v>
      </c>
      <c r="AR40" s="7">
        <v>23771158</v>
      </c>
      <c r="AS40" s="126">
        <v>0</v>
      </c>
      <c r="AT40" s="123"/>
      <c r="AU40" s="127">
        <v>103170974</v>
      </c>
      <c r="AV40" s="123"/>
      <c r="AW40" s="8">
        <v>0</v>
      </c>
      <c r="AX40" s="7">
        <v>103170974</v>
      </c>
      <c r="AY40" s="8">
        <v>0</v>
      </c>
      <c r="AZ40" s="7">
        <v>103170974</v>
      </c>
      <c r="BA40" s="8">
        <v>0</v>
      </c>
      <c r="BB40" s="7">
        <v>103170974</v>
      </c>
      <c r="BC40" s="8">
        <v>0</v>
      </c>
      <c r="BD40" s="8">
        <v>0</v>
      </c>
      <c r="BE40" s="9"/>
      <c r="BF40" s="10">
        <f t="shared" si="0"/>
        <v>0.81274020196856311</v>
      </c>
      <c r="BG40" s="10">
        <f t="shared" si="1"/>
        <v>0.81274020196856311</v>
      </c>
      <c r="BH40" s="10">
        <f t="shared" si="2"/>
        <v>0.81274020196856311</v>
      </c>
    </row>
    <row r="41" spans="1:60" x14ac:dyDescent="0.25">
      <c r="A41" s="124" t="s">
        <v>45</v>
      </c>
      <c r="B41" s="123"/>
      <c r="C41" s="124" t="s">
        <v>46</v>
      </c>
      <c r="D41" s="123"/>
      <c r="E41" s="124" t="s">
        <v>46</v>
      </c>
      <c r="F41" s="123"/>
      <c r="G41" s="124" t="s">
        <v>82</v>
      </c>
      <c r="H41" s="123"/>
      <c r="I41" s="124" t="s">
        <v>53</v>
      </c>
      <c r="J41" s="123"/>
      <c r="K41" s="123"/>
      <c r="L41" s="124" t="s">
        <v>75</v>
      </c>
      <c r="M41" s="123"/>
      <c r="N41" s="123"/>
      <c r="O41" s="124"/>
      <c r="P41" s="123"/>
      <c r="Q41" s="124"/>
      <c r="R41" s="123"/>
      <c r="S41" s="122" t="s">
        <v>86</v>
      </c>
      <c r="T41" s="123"/>
      <c r="U41" s="123"/>
      <c r="V41" s="123"/>
      <c r="W41" s="123"/>
      <c r="X41" s="123"/>
      <c r="Y41" s="123"/>
      <c r="Z41" s="123"/>
      <c r="AA41" s="124" t="s">
        <v>48</v>
      </c>
      <c r="AB41" s="123"/>
      <c r="AC41" s="123"/>
      <c r="AD41" s="123"/>
      <c r="AE41" s="123"/>
      <c r="AF41" s="124" t="s">
        <v>49</v>
      </c>
      <c r="AG41" s="123"/>
      <c r="AH41" s="123"/>
      <c r="AI41" s="6">
        <v>10</v>
      </c>
      <c r="AJ41" s="125" t="s">
        <v>50</v>
      </c>
      <c r="AK41" s="123"/>
      <c r="AL41" s="123"/>
      <c r="AM41" s="123"/>
      <c r="AN41" s="123"/>
      <c r="AO41" s="123"/>
      <c r="AP41" s="7">
        <v>100938826</v>
      </c>
      <c r="AQ41" s="7">
        <v>53956118</v>
      </c>
      <c r="AR41" s="7">
        <v>46982708</v>
      </c>
      <c r="AS41" s="126">
        <v>0</v>
      </c>
      <c r="AT41" s="123"/>
      <c r="AU41" s="127">
        <v>53956118</v>
      </c>
      <c r="AV41" s="123"/>
      <c r="AW41" s="8">
        <v>0</v>
      </c>
      <c r="AX41" s="7">
        <v>53956118</v>
      </c>
      <c r="AY41" s="8">
        <v>0</v>
      </c>
      <c r="AZ41" s="7">
        <v>53956118</v>
      </c>
      <c r="BA41" s="8">
        <v>0</v>
      </c>
      <c r="BB41" s="7">
        <v>53956118</v>
      </c>
      <c r="BC41" s="8">
        <v>0</v>
      </c>
      <c r="BD41" s="8">
        <v>0</v>
      </c>
      <c r="BE41" s="9"/>
      <c r="BF41" s="10">
        <f t="shared" si="0"/>
        <v>0.53454275364764003</v>
      </c>
      <c r="BG41" s="10">
        <f t="shared" si="1"/>
        <v>0.53454275364764003</v>
      </c>
      <c r="BH41" s="10">
        <f t="shared" si="2"/>
        <v>0.53454275364764003</v>
      </c>
    </row>
    <row r="42" spans="1:60" x14ac:dyDescent="0.25">
      <c r="A42" s="124" t="s">
        <v>45</v>
      </c>
      <c r="B42" s="123"/>
      <c r="C42" s="124" t="s">
        <v>46</v>
      </c>
      <c r="D42" s="123"/>
      <c r="E42" s="124" t="s">
        <v>46</v>
      </c>
      <c r="F42" s="123"/>
      <c r="G42" s="124" t="s">
        <v>82</v>
      </c>
      <c r="H42" s="123"/>
      <c r="I42" s="124" t="s">
        <v>53</v>
      </c>
      <c r="J42" s="123"/>
      <c r="K42" s="123"/>
      <c r="L42" s="124" t="s">
        <v>56</v>
      </c>
      <c r="M42" s="123"/>
      <c r="N42" s="123"/>
      <c r="O42" s="124"/>
      <c r="P42" s="123"/>
      <c r="Q42" s="124"/>
      <c r="R42" s="123"/>
      <c r="S42" s="122" t="s">
        <v>87</v>
      </c>
      <c r="T42" s="123"/>
      <c r="U42" s="123"/>
      <c r="V42" s="123"/>
      <c r="W42" s="123"/>
      <c r="X42" s="123"/>
      <c r="Y42" s="123"/>
      <c r="Z42" s="123"/>
      <c r="AA42" s="124" t="s">
        <v>48</v>
      </c>
      <c r="AB42" s="123"/>
      <c r="AC42" s="123"/>
      <c r="AD42" s="123"/>
      <c r="AE42" s="123"/>
      <c r="AF42" s="124" t="s">
        <v>49</v>
      </c>
      <c r="AG42" s="123"/>
      <c r="AH42" s="123"/>
      <c r="AI42" s="6">
        <v>10</v>
      </c>
      <c r="AJ42" s="125" t="s">
        <v>50</v>
      </c>
      <c r="AK42" s="123"/>
      <c r="AL42" s="123"/>
      <c r="AM42" s="123"/>
      <c r="AN42" s="123"/>
      <c r="AO42" s="123"/>
      <c r="AP42" s="7">
        <v>17726308</v>
      </c>
      <c r="AQ42" s="7">
        <v>12549455</v>
      </c>
      <c r="AR42" s="7">
        <v>5176853</v>
      </c>
      <c r="AS42" s="126">
        <v>0</v>
      </c>
      <c r="AT42" s="123"/>
      <c r="AU42" s="127">
        <v>12549455</v>
      </c>
      <c r="AV42" s="123"/>
      <c r="AW42" s="8">
        <v>0</v>
      </c>
      <c r="AX42" s="7">
        <v>12549455</v>
      </c>
      <c r="AY42" s="8">
        <v>0</v>
      </c>
      <c r="AZ42" s="7">
        <v>12549455</v>
      </c>
      <c r="BA42" s="8">
        <v>0</v>
      </c>
      <c r="BB42" s="7">
        <v>12549455</v>
      </c>
      <c r="BC42" s="8">
        <v>0</v>
      </c>
      <c r="BD42" s="8">
        <v>0</v>
      </c>
      <c r="BE42" s="9"/>
      <c r="BF42" s="10">
        <f t="shared" si="0"/>
        <v>0.70795650171485225</v>
      </c>
      <c r="BG42" s="10">
        <f t="shared" si="1"/>
        <v>0.70795650171485225</v>
      </c>
      <c r="BH42" s="10">
        <f t="shared" si="2"/>
        <v>0.70795650171485225</v>
      </c>
    </row>
    <row r="43" spans="1:60" x14ac:dyDescent="0.25">
      <c r="A43" s="124" t="s">
        <v>45</v>
      </c>
      <c r="B43" s="123"/>
      <c r="C43" s="124" t="s">
        <v>46</v>
      </c>
      <c r="D43" s="123"/>
      <c r="E43" s="124" t="s">
        <v>46</v>
      </c>
      <c r="F43" s="123"/>
      <c r="G43" s="124" t="s">
        <v>82</v>
      </c>
      <c r="H43" s="123"/>
      <c r="I43" s="124" t="s">
        <v>75</v>
      </c>
      <c r="J43" s="123"/>
      <c r="K43" s="123"/>
      <c r="L43" s="124"/>
      <c r="M43" s="123"/>
      <c r="N43" s="123"/>
      <c r="O43" s="124"/>
      <c r="P43" s="123"/>
      <c r="Q43" s="124"/>
      <c r="R43" s="123"/>
      <c r="S43" s="122" t="s">
        <v>88</v>
      </c>
      <c r="T43" s="123"/>
      <c r="U43" s="123"/>
      <c r="V43" s="123"/>
      <c r="W43" s="123"/>
      <c r="X43" s="123"/>
      <c r="Y43" s="123"/>
      <c r="Z43" s="123"/>
      <c r="AA43" s="124" t="s">
        <v>48</v>
      </c>
      <c r="AB43" s="123"/>
      <c r="AC43" s="123"/>
      <c r="AD43" s="123"/>
      <c r="AE43" s="123"/>
      <c r="AF43" s="124" t="s">
        <v>49</v>
      </c>
      <c r="AG43" s="123"/>
      <c r="AH43" s="123"/>
      <c r="AI43" s="6">
        <v>10</v>
      </c>
      <c r="AJ43" s="125" t="s">
        <v>50</v>
      </c>
      <c r="AK43" s="123"/>
      <c r="AL43" s="123"/>
      <c r="AM43" s="123"/>
      <c r="AN43" s="123"/>
      <c r="AO43" s="123"/>
      <c r="AP43" s="7">
        <v>155562474</v>
      </c>
      <c r="AQ43" s="7">
        <v>140935163</v>
      </c>
      <c r="AR43" s="7">
        <v>14627311</v>
      </c>
      <c r="AS43" s="126">
        <v>0</v>
      </c>
      <c r="AT43" s="123"/>
      <c r="AU43" s="127">
        <v>140935163</v>
      </c>
      <c r="AV43" s="123"/>
      <c r="AW43" s="8">
        <v>0</v>
      </c>
      <c r="AX43" s="7">
        <v>140935163</v>
      </c>
      <c r="AY43" s="8">
        <v>0</v>
      </c>
      <c r="AZ43" s="7">
        <v>140935163</v>
      </c>
      <c r="BA43" s="8">
        <v>0</v>
      </c>
      <c r="BB43" s="7">
        <v>140935163</v>
      </c>
      <c r="BC43" s="8">
        <v>0</v>
      </c>
      <c r="BD43" s="8">
        <v>0</v>
      </c>
      <c r="BE43" s="9"/>
      <c r="BF43" s="10">
        <f t="shared" si="0"/>
        <v>0.90597146841467691</v>
      </c>
      <c r="BG43" s="10">
        <f t="shared" si="1"/>
        <v>0.90597146841467691</v>
      </c>
      <c r="BH43" s="10">
        <f t="shared" si="2"/>
        <v>0.90597146841467691</v>
      </c>
    </row>
    <row r="44" spans="1:60" x14ac:dyDescent="0.25">
      <c r="A44" s="124" t="s">
        <v>45</v>
      </c>
      <c r="B44" s="123"/>
      <c r="C44" s="124" t="s">
        <v>46</v>
      </c>
      <c r="D44" s="123"/>
      <c r="E44" s="124" t="s">
        <v>46</v>
      </c>
      <c r="F44" s="123"/>
      <c r="G44" s="124" t="s">
        <v>82</v>
      </c>
      <c r="H44" s="123"/>
      <c r="I44" s="124" t="s">
        <v>89</v>
      </c>
      <c r="J44" s="123"/>
      <c r="K44" s="123"/>
      <c r="L44" s="124"/>
      <c r="M44" s="123"/>
      <c r="N44" s="123"/>
      <c r="O44" s="124"/>
      <c r="P44" s="123"/>
      <c r="Q44" s="124"/>
      <c r="R44" s="123"/>
      <c r="S44" s="122" t="s">
        <v>90</v>
      </c>
      <c r="T44" s="123"/>
      <c r="U44" s="123"/>
      <c r="V44" s="123"/>
      <c r="W44" s="123"/>
      <c r="X44" s="123"/>
      <c r="Y44" s="123"/>
      <c r="Z44" s="123"/>
      <c r="AA44" s="124" t="s">
        <v>48</v>
      </c>
      <c r="AB44" s="123"/>
      <c r="AC44" s="123"/>
      <c r="AD44" s="123"/>
      <c r="AE44" s="123"/>
      <c r="AF44" s="124" t="s">
        <v>49</v>
      </c>
      <c r="AG44" s="123"/>
      <c r="AH44" s="123"/>
      <c r="AI44" s="6">
        <v>10</v>
      </c>
      <c r="AJ44" s="125" t="s">
        <v>50</v>
      </c>
      <c r="AK44" s="123"/>
      <c r="AL44" s="123"/>
      <c r="AM44" s="123"/>
      <c r="AN44" s="123"/>
      <c r="AO44" s="123"/>
      <c r="AP44" s="7">
        <v>64592166</v>
      </c>
      <c r="AQ44" s="7">
        <v>60985225</v>
      </c>
      <c r="AR44" s="7">
        <v>3606941</v>
      </c>
      <c r="AS44" s="126">
        <v>0</v>
      </c>
      <c r="AT44" s="123"/>
      <c r="AU44" s="127">
        <v>60985225</v>
      </c>
      <c r="AV44" s="123"/>
      <c r="AW44" s="8">
        <v>0</v>
      </c>
      <c r="AX44" s="7">
        <v>60985225</v>
      </c>
      <c r="AY44" s="8">
        <v>0</v>
      </c>
      <c r="AZ44" s="7">
        <v>60985225</v>
      </c>
      <c r="BA44" s="8">
        <v>0</v>
      </c>
      <c r="BB44" s="7">
        <v>60985225</v>
      </c>
      <c r="BC44" s="8">
        <v>0</v>
      </c>
      <c r="BD44" s="8">
        <v>0</v>
      </c>
      <c r="BE44" s="9"/>
      <c r="BF44" s="10">
        <f t="shared" si="0"/>
        <v>0.94415822810462802</v>
      </c>
      <c r="BG44" s="10">
        <f t="shared" si="1"/>
        <v>0.94415822810462802</v>
      </c>
      <c r="BH44" s="10">
        <f t="shared" si="2"/>
        <v>0.94415822810462802</v>
      </c>
    </row>
    <row r="45" spans="1:60" x14ac:dyDescent="0.25">
      <c r="A45" s="124" t="s">
        <v>45</v>
      </c>
      <c r="B45" s="123"/>
      <c r="C45" s="124" t="s">
        <v>46</v>
      </c>
      <c r="D45" s="123"/>
      <c r="E45" s="124" t="s">
        <v>46</v>
      </c>
      <c r="F45" s="123"/>
      <c r="G45" s="124" t="s">
        <v>82</v>
      </c>
      <c r="H45" s="123"/>
      <c r="I45" s="124" t="s">
        <v>91</v>
      </c>
      <c r="J45" s="123"/>
      <c r="K45" s="123"/>
      <c r="L45" s="124"/>
      <c r="M45" s="123"/>
      <c r="N45" s="123"/>
      <c r="O45" s="124"/>
      <c r="P45" s="123"/>
      <c r="Q45" s="124"/>
      <c r="R45" s="123"/>
      <c r="S45" s="122" t="s">
        <v>92</v>
      </c>
      <c r="T45" s="123"/>
      <c r="U45" s="123"/>
      <c r="V45" s="123"/>
      <c r="W45" s="123"/>
      <c r="X45" s="123"/>
      <c r="Y45" s="123"/>
      <c r="Z45" s="123"/>
      <c r="AA45" s="124" t="s">
        <v>48</v>
      </c>
      <c r="AB45" s="123"/>
      <c r="AC45" s="123"/>
      <c r="AD45" s="123"/>
      <c r="AE45" s="123"/>
      <c r="AF45" s="124" t="s">
        <v>49</v>
      </c>
      <c r="AG45" s="123"/>
      <c r="AH45" s="123"/>
      <c r="AI45" s="6">
        <v>10</v>
      </c>
      <c r="AJ45" s="125" t="s">
        <v>50</v>
      </c>
      <c r="AK45" s="123"/>
      <c r="AL45" s="123"/>
      <c r="AM45" s="123"/>
      <c r="AN45" s="123"/>
      <c r="AO45" s="123"/>
      <c r="AP45" s="7">
        <v>77015512</v>
      </c>
      <c r="AQ45" s="7">
        <v>41685574</v>
      </c>
      <c r="AR45" s="7">
        <v>35329938</v>
      </c>
      <c r="AS45" s="126">
        <v>0</v>
      </c>
      <c r="AT45" s="123"/>
      <c r="AU45" s="127">
        <v>41685574</v>
      </c>
      <c r="AV45" s="123"/>
      <c r="AW45" s="8">
        <v>0</v>
      </c>
      <c r="AX45" s="7">
        <v>41685574</v>
      </c>
      <c r="AY45" s="8">
        <v>0</v>
      </c>
      <c r="AZ45" s="7">
        <v>41685574</v>
      </c>
      <c r="BA45" s="8">
        <v>0</v>
      </c>
      <c r="BB45" s="7">
        <v>41685574</v>
      </c>
      <c r="BC45" s="8">
        <v>0</v>
      </c>
      <c r="BD45" s="8">
        <v>0</v>
      </c>
      <c r="BE45" s="9"/>
      <c r="BF45" s="10">
        <f t="shared" si="0"/>
        <v>0.54126205120859294</v>
      </c>
      <c r="BG45" s="10">
        <f t="shared" si="1"/>
        <v>0.54126205120859294</v>
      </c>
      <c r="BH45" s="10">
        <f t="shared" si="2"/>
        <v>0.54126205120859294</v>
      </c>
    </row>
    <row r="46" spans="1:60" s="19" customFormat="1" x14ac:dyDescent="0.25">
      <c r="A46" s="134" t="s">
        <v>93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6">
        <f>+AP38+AP30+AP19</f>
        <v>6224081767</v>
      </c>
      <c r="AQ46" s="16">
        <f>+AQ38+AQ30+AQ19</f>
        <v>4169884800</v>
      </c>
      <c r="AR46" s="16">
        <f>+AR38+AR30+AR19</f>
        <v>2054196967</v>
      </c>
      <c r="AS46" s="135">
        <f>+AS38+AS30+AS19</f>
        <v>0</v>
      </c>
      <c r="AT46" s="135"/>
      <c r="AU46" s="135">
        <f>+AU38+AU30+AU19</f>
        <v>4169884800</v>
      </c>
      <c r="AV46" s="135"/>
      <c r="AW46" s="16">
        <f t="shared" ref="AW46:BD46" si="3">+AW38+AW30+AW19</f>
        <v>0</v>
      </c>
      <c r="AX46" s="16">
        <f t="shared" si="3"/>
        <v>4169884800</v>
      </c>
      <c r="AY46" s="16">
        <f t="shared" si="3"/>
        <v>0</v>
      </c>
      <c r="AZ46" s="16">
        <f t="shared" si="3"/>
        <v>4169884800</v>
      </c>
      <c r="BA46" s="16">
        <f t="shared" si="3"/>
        <v>0</v>
      </c>
      <c r="BB46" s="16">
        <f t="shared" si="3"/>
        <v>4169884800</v>
      </c>
      <c r="BC46" s="16">
        <f t="shared" si="3"/>
        <v>0</v>
      </c>
      <c r="BD46" s="16">
        <f t="shared" si="3"/>
        <v>8357295</v>
      </c>
      <c r="BE46" s="17">
        <f>+AQ46/AP46</f>
        <v>0.66995983602090103</v>
      </c>
      <c r="BF46" s="18">
        <f>+AU46/AP46</f>
        <v>0.66995983602090103</v>
      </c>
      <c r="BG46" s="18">
        <f>+AX46/AP46</f>
        <v>0.66995983602090103</v>
      </c>
      <c r="BH46" s="18">
        <f>+BB46/AP46</f>
        <v>0.66995983602090103</v>
      </c>
    </row>
    <row r="47" spans="1:60" x14ac:dyDescent="0.25">
      <c r="A47" s="124" t="s">
        <v>45</v>
      </c>
      <c r="B47" s="123"/>
      <c r="C47" s="124" t="s">
        <v>72</v>
      </c>
      <c r="D47" s="123"/>
      <c r="E47" s="124"/>
      <c r="F47" s="123"/>
      <c r="G47" s="124"/>
      <c r="H47" s="123"/>
      <c r="I47" s="124"/>
      <c r="J47" s="123"/>
      <c r="K47" s="123"/>
      <c r="L47" s="124"/>
      <c r="M47" s="123"/>
      <c r="N47" s="123"/>
      <c r="O47" s="124"/>
      <c r="P47" s="123"/>
      <c r="Q47" s="124"/>
      <c r="R47" s="123"/>
      <c r="S47" s="122" t="s">
        <v>94</v>
      </c>
      <c r="T47" s="123"/>
      <c r="U47" s="123"/>
      <c r="V47" s="123"/>
      <c r="W47" s="123"/>
      <c r="X47" s="123"/>
      <c r="Y47" s="123"/>
      <c r="Z47" s="123"/>
      <c r="AA47" s="124" t="s">
        <v>48</v>
      </c>
      <c r="AB47" s="123"/>
      <c r="AC47" s="123"/>
      <c r="AD47" s="123"/>
      <c r="AE47" s="123"/>
      <c r="AF47" s="124" t="s">
        <v>49</v>
      </c>
      <c r="AG47" s="123"/>
      <c r="AH47" s="123"/>
      <c r="AI47" s="6">
        <v>10</v>
      </c>
      <c r="AJ47" s="125" t="s">
        <v>50</v>
      </c>
      <c r="AK47" s="123"/>
      <c r="AL47" s="123"/>
      <c r="AM47" s="123"/>
      <c r="AN47" s="123"/>
      <c r="AO47" s="123"/>
      <c r="AP47" s="7">
        <v>774318119</v>
      </c>
      <c r="AQ47" s="7">
        <v>758846148.13</v>
      </c>
      <c r="AR47" s="7">
        <v>15471970.869999999</v>
      </c>
      <c r="AS47" s="126">
        <v>0</v>
      </c>
      <c r="AT47" s="123"/>
      <c r="AU47" s="127">
        <v>701831102.22000003</v>
      </c>
      <c r="AV47" s="123"/>
      <c r="AW47" s="7">
        <v>57015045.909999996</v>
      </c>
      <c r="AX47" s="7">
        <v>506895013.01999998</v>
      </c>
      <c r="AY47" s="7">
        <v>194936089.19999999</v>
      </c>
      <c r="AZ47" s="7">
        <v>506895013.01999998</v>
      </c>
      <c r="BA47" s="8">
        <v>0</v>
      </c>
      <c r="BB47" s="7">
        <v>506895013.01999998</v>
      </c>
      <c r="BC47" s="8">
        <v>0</v>
      </c>
      <c r="BD47" s="8">
        <v>0</v>
      </c>
      <c r="BE47" s="9"/>
      <c r="BF47" s="10">
        <f t="shared" ref="BF47:BF79" si="4">+AU47/AP47</f>
        <v>0.90638599949899923</v>
      </c>
      <c r="BG47" s="10">
        <f t="shared" ref="BG47:BG79" si="5">+AX47/AP47</f>
        <v>0.6546340587698426</v>
      </c>
      <c r="BH47" s="10">
        <f t="shared" ref="BH47:BH79" si="6">+BB47/AP47</f>
        <v>0.6546340587698426</v>
      </c>
    </row>
    <row r="48" spans="1:60" x14ac:dyDescent="0.25">
      <c r="A48" s="124" t="s">
        <v>45</v>
      </c>
      <c r="B48" s="123"/>
      <c r="C48" s="124" t="s">
        <v>72</v>
      </c>
      <c r="D48" s="123"/>
      <c r="E48" s="124"/>
      <c r="F48" s="123"/>
      <c r="G48" s="124"/>
      <c r="H48" s="123"/>
      <c r="I48" s="124"/>
      <c r="J48" s="123"/>
      <c r="K48" s="123"/>
      <c r="L48" s="124"/>
      <c r="M48" s="123"/>
      <c r="N48" s="123"/>
      <c r="O48" s="124"/>
      <c r="P48" s="123"/>
      <c r="Q48" s="124"/>
      <c r="R48" s="123"/>
      <c r="S48" s="122" t="s">
        <v>94</v>
      </c>
      <c r="T48" s="123"/>
      <c r="U48" s="123"/>
      <c r="V48" s="123"/>
      <c r="W48" s="123"/>
      <c r="X48" s="123"/>
      <c r="Y48" s="123"/>
      <c r="Z48" s="123"/>
      <c r="AA48" s="124" t="s">
        <v>95</v>
      </c>
      <c r="AB48" s="123"/>
      <c r="AC48" s="123"/>
      <c r="AD48" s="123"/>
      <c r="AE48" s="123"/>
      <c r="AF48" s="124" t="s">
        <v>49</v>
      </c>
      <c r="AG48" s="123"/>
      <c r="AH48" s="123"/>
      <c r="AI48" s="6">
        <v>20</v>
      </c>
      <c r="AJ48" s="125" t="s">
        <v>96</v>
      </c>
      <c r="AK48" s="123"/>
      <c r="AL48" s="123"/>
      <c r="AM48" s="123"/>
      <c r="AN48" s="123"/>
      <c r="AO48" s="123"/>
      <c r="AP48" s="7">
        <v>13559375</v>
      </c>
      <c r="AQ48" s="7">
        <v>13559375</v>
      </c>
      <c r="AR48" s="8">
        <v>0</v>
      </c>
      <c r="AS48" s="126">
        <v>0</v>
      </c>
      <c r="AT48" s="123"/>
      <c r="AU48" s="127">
        <v>13309569.970000001</v>
      </c>
      <c r="AV48" s="123"/>
      <c r="AW48" s="7">
        <v>249805.03</v>
      </c>
      <c r="AX48" s="7">
        <v>13023880</v>
      </c>
      <c r="AY48" s="7">
        <v>285689.96999999997</v>
      </c>
      <c r="AZ48" s="7">
        <v>13023880</v>
      </c>
      <c r="BA48" s="8">
        <v>0</v>
      </c>
      <c r="BB48" s="7">
        <v>13023880</v>
      </c>
      <c r="BC48" s="8">
        <v>0</v>
      </c>
      <c r="BD48" s="8">
        <v>0</v>
      </c>
      <c r="BE48" s="9"/>
      <c r="BF48" s="10">
        <f t="shared" si="4"/>
        <v>0.98157695100253517</v>
      </c>
      <c r="BG48" s="10">
        <f t="shared" si="5"/>
        <v>0.96050739801797647</v>
      </c>
      <c r="BH48" s="10">
        <f t="shared" si="6"/>
        <v>0.96050739801797647</v>
      </c>
    </row>
    <row r="49" spans="1:60" x14ac:dyDescent="0.25">
      <c r="A49" s="124" t="s">
        <v>45</v>
      </c>
      <c r="B49" s="123"/>
      <c r="C49" s="124" t="s">
        <v>72</v>
      </c>
      <c r="D49" s="123"/>
      <c r="E49" s="124" t="s">
        <v>72</v>
      </c>
      <c r="F49" s="123"/>
      <c r="G49" s="124"/>
      <c r="H49" s="123"/>
      <c r="I49" s="124"/>
      <c r="J49" s="123"/>
      <c r="K49" s="123"/>
      <c r="L49" s="124"/>
      <c r="M49" s="123"/>
      <c r="N49" s="123"/>
      <c r="O49" s="124"/>
      <c r="P49" s="123"/>
      <c r="Q49" s="124"/>
      <c r="R49" s="123"/>
      <c r="S49" s="122" t="s">
        <v>97</v>
      </c>
      <c r="T49" s="123"/>
      <c r="U49" s="123"/>
      <c r="V49" s="123"/>
      <c r="W49" s="123"/>
      <c r="X49" s="123"/>
      <c r="Y49" s="123"/>
      <c r="Z49" s="123"/>
      <c r="AA49" s="124" t="s">
        <v>48</v>
      </c>
      <c r="AB49" s="123"/>
      <c r="AC49" s="123"/>
      <c r="AD49" s="123"/>
      <c r="AE49" s="123"/>
      <c r="AF49" s="124" t="s">
        <v>49</v>
      </c>
      <c r="AG49" s="123"/>
      <c r="AH49" s="123"/>
      <c r="AI49" s="6">
        <v>10</v>
      </c>
      <c r="AJ49" s="125" t="s">
        <v>50</v>
      </c>
      <c r="AK49" s="123"/>
      <c r="AL49" s="123"/>
      <c r="AM49" s="123"/>
      <c r="AN49" s="123"/>
      <c r="AO49" s="123"/>
      <c r="AP49" s="7">
        <v>774318119</v>
      </c>
      <c r="AQ49" s="7">
        <v>758846148.13</v>
      </c>
      <c r="AR49" s="7">
        <v>15471970.869999999</v>
      </c>
      <c r="AS49" s="126">
        <v>0</v>
      </c>
      <c r="AT49" s="123"/>
      <c r="AU49" s="127">
        <v>701831102.22000003</v>
      </c>
      <c r="AV49" s="123"/>
      <c r="AW49" s="7">
        <v>57015045.909999996</v>
      </c>
      <c r="AX49" s="7">
        <v>506895013.01999998</v>
      </c>
      <c r="AY49" s="7">
        <v>194936089.19999999</v>
      </c>
      <c r="AZ49" s="7">
        <v>506895013.01999998</v>
      </c>
      <c r="BA49" s="8">
        <v>0</v>
      </c>
      <c r="BB49" s="7">
        <v>506895013.01999998</v>
      </c>
      <c r="BC49" s="8">
        <v>0</v>
      </c>
      <c r="BD49" s="8">
        <v>0</v>
      </c>
      <c r="BE49" s="9"/>
      <c r="BF49" s="10">
        <f t="shared" si="4"/>
        <v>0.90638599949899923</v>
      </c>
      <c r="BG49" s="10">
        <f t="shared" si="5"/>
        <v>0.6546340587698426</v>
      </c>
      <c r="BH49" s="10">
        <f t="shared" si="6"/>
        <v>0.6546340587698426</v>
      </c>
    </row>
    <row r="50" spans="1:60" x14ac:dyDescent="0.25">
      <c r="A50" s="124" t="s">
        <v>45</v>
      </c>
      <c r="B50" s="123"/>
      <c r="C50" s="124" t="s">
        <v>72</v>
      </c>
      <c r="D50" s="123"/>
      <c r="E50" s="124" t="s">
        <v>72</v>
      </c>
      <c r="F50" s="123"/>
      <c r="G50" s="124"/>
      <c r="H50" s="123"/>
      <c r="I50" s="124"/>
      <c r="J50" s="123"/>
      <c r="K50" s="123"/>
      <c r="L50" s="124"/>
      <c r="M50" s="123"/>
      <c r="N50" s="123"/>
      <c r="O50" s="124"/>
      <c r="P50" s="123"/>
      <c r="Q50" s="124"/>
      <c r="R50" s="123"/>
      <c r="S50" s="122" t="s">
        <v>97</v>
      </c>
      <c r="T50" s="123"/>
      <c r="U50" s="123"/>
      <c r="V50" s="123"/>
      <c r="W50" s="123"/>
      <c r="X50" s="123"/>
      <c r="Y50" s="123"/>
      <c r="Z50" s="123"/>
      <c r="AA50" s="124" t="s">
        <v>95</v>
      </c>
      <c r="AB50" s="123"/>
      <c r="AC50" s="123"/>
      <c r="AD50" s="123"/>
      <c r="AE50" s="123"/>
      <c r="AF50" s="124" t="s">
        <v>49</v>
      </c>
      <c r="AG50" s="123"/>
      <c r="AH50" s="123"/>
      <c r="AI50" s="6">
        <v>20</v>
      </c>
      <c r="AJ50" s="125" t="s">
        <v>96</v>
      </c>
      <c r="AK50" s="123"/>
      <c r="AL50" s="123"/>
      <c r="AM50" s="123"/>
      <c r="AN50" s="123"/>
      <c r="AO50" s="123"/>
      <c r="AP50" s="7">
        <v>13559375</v>
      </c>
      <c r="AQ50" s="7">
        <v>13559375</v>
      </c>
      <c r="AR50" s="8">
        <v>0</v>
      </c>
      <c r="AS50" s="126">
        <v>0</v>
      </c>
      <c r="AT50" s="123"/>
      <c r="AU50" s="127">
        <v>13309569.970000001</v>
      </c>
      <c r="AV50" s="123"/>
      <c r="AW50" s="7">
        <v>249805.03</v>
      </c>
      <c r="AX50" s="7">
        <v>13023880</v>
      </c>
      <c r="AY50" s="7">
        <v>285689.96999999997</v>
      </c>
      <c r="AZ50" s="7">
        <v>13023880</v>
      </c>
      <c r="BA50" s="8">
        <v>0</v>
      </c>
      <c r="BB50" s="7">
        <v>13023880</v>
      </c>
      <c r="BC50" s="8">
        <v>0</v>
      </c>
      <c r="BD50" s="8">
        <v>0</v>
      </c>
      <c r="BE50" s="9"/>
      <c r="BF50" s="10">
        <f t="shared" si="4"/>
        <v>0.98157695100253517</v>
      </c>
      <c r="BG50" s="10">
        <f t="shared" si="5"/>
        <v>0.96050739801797647</v>
      </c>
      <c r="BH50" s="10">
        <f t="shared" si="6"/>
        <v>0.96050739801797647</v>
      </c>
    </row>
    <row r="51" spans="1:60" s="15" customFormat="1" x14ac:dyDescent="0.25">
      <c r="A51" s="130" t="s">
        <v>45</v>
      </c>
      <c r="B51" s="129"/>
      <c r="C51" s="130" t="s">
        <v>72</v>
      </c>
      <c r="D51" s="129"/>
      <c r="E51" s="130" t="s">
        <v>72</v>
      </c>
      <c r="F51" s="129"/>
      <c r="G51" s="130" t="s">
        <v>46</v>
      </c>
      <c r="H51" s="129"/>
      <c r="I51" s="130"/>
      <c r="J51" s="129"/>
      <c r="K51" s="129"/>
      <c r="L51" s="130"/>
      <c r="M51" s="129"/>
      <c r="N51" s="129"/>
      <c r="O51" s="130"/>
      <c r="P51" s="129"/>
      <c r="Q51" s="130"/>
      <c r="R51" s="129"/>
      <c r="S51" s="128" t="s">
        <v>98</v>
      </c>
      <c r="T51" s="129"/>
      <c r="U51" s="129"/>
      <c r="V51" s="129"/>
      <c r="W51" s="129"/>
      <c r="X51" s="129"/>
      <c r="Y51" s="129"/>
      <c r="Z51" s="129"/>
      <c r="AA51" s="130" t="s">
        <v>48</v>
      </c>
      <c r="AB51" s="129"/>
      <c r="AC51" s="129"/>
      <c r="AD51" s="129"/>
      <c r="AE51" s="129"/>
      <c r="AF51" s="130" t="s">
        <v>49</v>
      </c>
      <c r="AG51" s="129"/>
      <c r="AH51" s="129"/>
      <c r="AI51" s="11">
        <v>10</v>
      </c>
      <c r="AJ51" s="131" t="s">
        <v>50</v>
      </c>
      <c r="AK51" s="129"/>
      <c r="AL51" s="129"/>
      <c r="AM51" s="129"/>
      <c r="AN51" s="129"/>
      <c r="AO51" s="129"/>
      <c r="AP51" s="12">
        <v>57654441.700000003</v>
      </c>
      <c r="AQ51" s="12">
        <v>56431607.200000003</v>
      </c>
      <c r="AR51" s="12">
        <v>1222834.5</v>
      </c>
      <c r="AS51" s="132">
        <v>0</v>
      </c>
      <c r="AT51" s="129"/>
      <c r="AU51" s="133">
        <v>50419317.640000001</v>
      </c>
      <c r="AV51" s="129"/>
      <c r="AW51" s="12">
        <v>6012289.5599999996</v>
      </c>
      <c r="AX51" s="12">
        <v>33769626.5</v>
      </c>
      <c r="AY51" s="12">
        <v>16649691.140000001</v>
      </c>
      <c r="AZ51" s="12">
        <v>33769626.5</v>
      </c>
      <c r="BA51" s="13">
        <v>0</v>
      </c>
      <c r="BB51" s="12">
        <v>33769626.5</v>
      </c>
      <c r="BC51" s="13">
        <v>0</v>
      </c>
      <c r="BD51" s="13">
        <v>0</v>
      </c>
      <c r="BE51" s="14"/>
      <c r="BF51" s="10">
        <f t="shared" si="4"/>
        <v>0.87450881759210575</v>
      </c>
      <c r="BG51" s="10">
        <f t="shared" si="5"/>
        <v>0.58572462943475179</v>
      </c>
      <c r="BH51" s="10">
        <f t="shared" si="6"/>
        <v>0.58572462943475179</v>
      </c>
    </row>
    <row r="52" spans="1:60" x14ac:dyDescent="0.25">
      <c r="A52" s="124" t="s">
        <v>45</v>
      </c>
      <c r="B52" s="123"/>
      <c r="C52" s="124" t="s">
        <v>72</v>
      </c>
      <c r="D52" s="123"/>
      <c r="E52" s="124" t="s">
        <v>72</v>
      </c>
      <c r="F52" s="123"/>
      <c r="G52" s="124" t="s">
        <v>46</v>
      </c>
      <c r="H52" s="123"/>
      <c r="I52" s="124" t="s">
        <v>99</v>
      </c>
      <c r="J52" s="123"/>
      <c r="K52" s="123"/>
      <c r="L52" s="124"/>
      <c r="M52" s="123"/>
      <c r="N52" s="123"/>
      <c r="O52" s="124"/>
      <c r="P52" s="123"/>
      <c r="Q52" s="124"/>
      <c r="R52" s="123"/>
      <c r="S52" s="122" t="s">
        <v>100</v>
      </c>
      <c r="T52" s="123"/>
      <c r="U52" s="123"/>
      <c r="V52" s="123"/>
      <c r="W52" s="123"/>
      <c r="X52" s="123"/>
      <c r="Y52" s="123"/>
      <c r="Z52" s="123"/>
      <c r="AA52" s="124" t="s">
        <v>48</v>
      </c>
      <c r="AB52" s="123"/>
      <c r="AC52" s="123"/>
      <c r="AD52" s="123"/>
      <c r="AE52" s="123"/>
      <c r="AF52" s="124" t="s">
        <v>49</v>
      </c>
      <c r="AG52" s="123"/>
      <c r="AH52" s="123"/>
      <c r="AI52" s="6">
        <v>10</v>
      </c>
      <c r="AJ52" s="125" t="s">
        <v>50</v>
      </c>
      <c r="AK52" s="123"/>
      <c r="AL52" s="123"/>
      <c r="AM52" s="123"/>
      <c r="AN52" s="123"/>
      <c r="AO52" s="123"/>
      <c r="AP52" s="7">
        <v>40285</v>
      </c>
      <c r="AQ52" s="7">
        <v>40285</v>
      </c>
      <c r="AR52" s="8">
        <v>0</v>
      </c>
      <c r="AS52" s="126">
        <v>0</v>
      </c>
      <c r="AT52" s="123"/>
      <c r="AU52" s="127">
        <v>39370.5</v>
      </c>
      <c r="AV52" s="123"/>
      <c r="AW52" s="8">
        <v>914.5</v>
      </c>
      <c r="AX52" s="7">
        <v>30285</v>
      </c>
      <c r="AY52" s="7">
        <v>9085.5</v>
      </c>
      <c r="AZ52" s="7">
        <v>30285</v>
      </c>
      <c r="BA52" s="8">
        <v>0</v>
      </c>
      <c r="BB52" s="7">
        <v>30285</v>
      </c>
      <c r="BC52" s="8">
        <v>0</v>
      </c>
      <c r="BD52" s="8">
        <v>0</v>
      </c>
      <c r="BE52" s="9"/>
      <c r="BF52" s="10">
        <f t="shared" si="4"/>
        <v>0.97729924289437753</v>
      </c>
      <c r="BG52" s="10">
        <f t="shared" si="5"/>
        <v>0.75176864838029045</v>
      </c>
      <c r="BH52" s="10">
        <f t="shared" si="6"/>
        <v>0.75176864838029045</v>
      </c>
    </row>
    <row r="53" spans="1:60" x14ac:dyDescent="0.25">
      <c r="A53" s="124" t="s">
        <v>45</v>
      </c>
      <c r="B53" s="123"/>
      <c r="C53" s="124" t="s">
        <v>72</v>
      </c>
      <c r="D53" s="123"/>
      <c r="E53" s="124" t="s">
        <v>72</v>
      </c>
      <c r="F53" s="123"/>
      <c r="G53" s="124" t="s">
        <v>46</v>
      </c>
      <c r="H53" s="123"/>
      <c r="I53" s="124" t="s">
        <v>99</v>
      </c>
      <c r="J53" s="123"/>
      <c r="K53" s="123"/>
      <c r="L53" s="124" t="s">
        <v>53</v>
      </c>
      <c r="M53" s="123"/>
      <c r="N53" s="123"/>
      <c r="O53" s="124"/>
      <c r="P53" s="123"/>
      <c r="Q53" s="124"/>
      <c r="R53" s="123"/>
      <c r="S53" s="122" t="s">
        <v>101</v>
      </c>
      <c r="T53" s="123"/>
      <c r="U53" s="123"/>
      <c r="V53" s="123"/>
      <c r="W53" s="123"/>
      <c r="X53" s="123"/>
      <c r="Y53" s="123"/>
      <c r="Z53" s="123"/>
      <c r="AA53" s="124" t="s">
        <v>48</v>
      </c>
      <c r="AB53" s="123"/>
      <c r="AC53" s="123"/>
      <c r="AD53" s="123"/>
      <c r="AE53" s="123"/>
      <c r="AF53" s="124" t="s">
        <v>49</v>
      </c>
      <c r="AG53" s="123"/>
      <c r="AH53" s="123"/>
      <c r="AI53" s="6">
        <v>10</v>
      </c>
      <c r="AJ53" s="125" t="s">
        <v>50</v>
      </c>
      <c r="AK53" s="123"/>
      <c r="AL53" s="123"/>
      <c r="AM53" s="123"/>
      <c r="AN53" s="123"/>
      <c r="AO53" s="123"/>
      <c r="AP53" s="7">
        <v>40285</v>
      </c>
      <c r="AQ53" s="7">
        <v>40285</v>
      </c>
      <c r="AR53" s="8">
        <v>0</v>
      </c>
      <c r="AS53" s="126">
        <v>0</v>
      </c>
      <c r="AT53" s="123"/>
      <c r="AU53" s="127">
        <v>39370.5</v>
      </c>
      <c r="AV53" s="123"/>
      <c r="AW53" s="8">
        <v>914.5</v>
      </c>
      <c r="AX53" s="7">
        <v>30285</v>
      </c>
      <c r="AY53" s="7">
        <v>9085.5</v>
      </c>
      <c r="AZ53" s="7">
        <v>30285</v>
      </c>
      <c r="BA53" s="8">
        <v>0</v>
      </c>
      <c r="BB53" s="7">
        <v>30285</v>
      </c>
      <c r="BC53" s="8">
        <v>0</v>
      </c>
      <c r="BD53" s="8">
        <v>0</v>
      </c>
      <c r="BE53" s="9"/>
      <c r="BF53" s="10">
        <f t="shared" si="4"/>
        <v>0.97729924289437753</v>
      </c>
      <c r="BG53" s="10">
        <f t="shared" si="5"/>
        <v>0.75176864838029045</v>
      </c>
      <c r="BH53" s="10">
        <f t="shared" si="6"/>
        <v>0.75176864838029045</v>
      </c>
    </row>
    <row r="54" spans="1:60" x14ac:dyDescent="0.25">
      <c r="A54" s="124" t="s">
        <v>45</v>
      </c>
      <c r="B54" s="123"/>
      <c r="C54" s="124" t="s">
        <v>72</v>
      </c>
      <c r="D54" s="123"/>
      <c r="E54" s="124" t="s">
        <v>72</v>
      </c>
      <c r="F54" s="123"/>
      <c r="G54" s="124" t="s">
        <v>46</v>
      </c>
      <c r="H54" s="123"/>
      <c r="I54" s="124" t="s">
        <v>75</v>
      </c>
      <c r="J54" s="123"/>
      <c r="K54" s="123"/>
      <c r="L54" s="124"/>
      <c r="M54" s="123"/>
      <c r="N54" s="123"/>
      <c r="O54" s="124"/>
      <c r="P54" s="123"/>
      <c r="Q54" s="124"/>
      <c r="R54" s="123"/>
      <c r="S54" s="122" t="s">
        <v>102</v>
      </c>
      <c r="T54" s="123"/>
      <c r="U54" s="123"/>
      <c r="V54" s="123"/>
      <c r="W54" s="123"/>
      <c r="X54" s="123"/>
      <c r="Y54" s="123"/>
      <c r="Z54" s="123"/>
      <c r="AA54" s="124" t="s">
        <v>48</v>
      </c>
      <c r="AB54" s="123"/>
      <c r="AC54" s="123"/>
      <c r="AD54" s="123"/>
      <c r="AE54" s="123"/>
      <c r="AF54" s="124" t="s">
        <v>49</v>
      </c>
      <c r="AG54" s="123"/>
      <c r="AH54" s="123"/>
      <c r="AI54" s="6">
        <v>10</v>
      </c>
      <c r="AJ54" s="125" t="s">
        <v>50</v>
      </c>
      <c r="AK54" s="123"/>
      <c r="AL54" s="123"/>
      <c r="AM54" s="123"/>
      <c r="AN54" s="123"/>
      <c r="AO54" s="123"/>
      <c r="AP54" s="7">
        <v>36686750</v>
      </c>
      <c r="AQ54" s="7">
        <v>36236750</v>
      </c>
      <c r="AR54" s="7">
        <v>450000</v>
      </c>
      <c r="AS54" s="126">
        <v>0</v>
      </c>
      <c r="AT54" s="123"/>
      <c r="AU54" s="127">
        <v>30236422</v>
      </c>
      <c r="AV54" s="123"/>
      <c r="AW54" s="7">
        <v>6000328</v>
      </c>
      <c r="AX54" s="7">
        <v>16401837.710000001</v>
      </c>
      <c r="AY54" s="7">
        <v>13834584.289999999</v>
      </c>
      <c r="AZ54" s="7">
        <v>16401837.710000001</v>
      </c>
      <c r="BA54" s="8">
        <v>0</v>
      </c>
      <c r="BB54" s="7">
        <v>16401837.710000001</v>
      </c>
      <c r="BC54" s="8">
        <v>0</v>
      </c>
      <c r="BD54" s="8">
        <v>0</v>
      </c>
      <c r="BE54" s="9"/>
      <c r="BF54" s="10">
        <f t="shared" si="4"/>
        <v>0.82417826599521626</v>
      </c>
      <c r="BG54" s="10">
        <f t="shared" si="5"/>
        <v>0.44707796983924719</v>
      </c>
      <c r="BH54" s="10">
        <f t="shared" si="6"/>
        <v>0.44707796983924719</v>
      </c>
    </row>
    <row r="55" spans="1:60" x14ac:dyDescent="0.25">
      <c r="A55" s="124" t="s">
        <v>45</v>
      </c>
      <c r="B55" s="123"/>
      <c r="C55" s="124" t="s">
        <v>72</v>
      </c>
      <c r="D55" s="123"/>
      <c r="E55" s="124" t="s">
        <v>72</v>
      </c>
      <c r="F55" s="123"/>
      <c r="G55" s="124" t="s">
        <v>46</v>
      </c>
      <c r="H55" s="123"/>
      <c r="I55" s="124" t="s">
        <v>75</v>
      </c>
      <c r="J55" s="123"/>
      <c r="K55" s="123"/>
      <c r="L55" s="124" t="s">
        <v>56</v>
      </c>
      <c r="M55" s="123"/>
      <c r="N55" s="123"/>
      <c r="O55" s="124"/>
      <c r="P55" s="123"/>
      <c r="Q55" s="124"/>
      <c r="R55" s="123"/>
      <c r="S55" s="122" t="s">
        <v>103</v>
      </c>
      <c r="T55" s="123"/>
      <c r="U55" s="123"/>
      <c r="V55" s="123"/>
      <c r="W55" s="123"/>
      <c r="X55" s="123"/>
      <c r="Y55" s="123"/>
      <c r="Z55" s="123"/>
      <c r="AA55" s="124" t="s">
        <v>48</v>
      </c>
      <c r="AB55" s="123"/>
      <c r="AC55" s="123"/>
      <c r="AD55" s="123"/>
      <c r="AE55" s="123"/>
      <c r="AF55" s="124" t="s">
        <v>49</v>
      </c>
      <c r="AG55" s="123"/>
      <c r="AH55" s="123"/>
      <c r="AI55" s="6">
        <v>10</v>
      </c>
      <c r="AJ55" s="125" t="s">
        <v>50</v>
      </c>
      <c r="AK55" s="123"/>
      <c r="AL55" s="123"/>
      <c r="AM55" s="123"/>
      <c r="AN55" s="123"/>
      <c r="AO55" s="123"/>
      <c r="AP55" s="7">
        <v>4686750</v>
      </c>
      <c r="AQ55" s="7">
        <v>4236750</v>
      </c>
      <c r="AR55" s="7">
        <v>450000</v>
      </c>
      <c r="AS55" s="126">
        <v>0</v>
      </c>
      <c r="AT55" s="123"/>
      <c r="AU55" s="127">
        <v>4236422</v>
      </c>
      <c r="AV55" s="123"/>
      <c r="AW55" s="8">
        <v>328</v>
      </c>
      <c r="AX55" s="7">
        <v>1401881.7</v>
      </c>
      <c r="AY55" s="7">
        <v>2834540.3</v>
      </c>
      <c r="AZ55" s="7">
        <v>1401881.7</v>
      </c>
      <c r="BA55" s="8">
        <v>0</v>
      </c>
      <c r="BB55" s="7">
        <v>1401881.7</v>
      </c>
      <c r="BC55" s="8">
        <v>0</v>
      </c>
      <c r="BD55" s="8">
        <v>0</v>
      </c>
      <c r="BE55" s="9"/>
      <c r="BF55" s="10">
        <f t="shared" si="4"/>
        <v>0.90391465301114848</v>
      </c>
      <c r="BG55" s="10">
        <f t="shared" si="5"/>
        <v>0.29911595455272844</v>
      </c>
      <c r="BH55" s="10">
        <f t="shared" si="6"/>
        <v>0.29911595455272844</v>
      </c>
    </row>
    <row r="56" spans="1:60" x14ac:dyDescent="0.25">
      <c r="A56" s="124" t="s">
        <v>45</v>
      </c>
      <c r="B56" s="123"/>
      <c r="C56" s="124" t="s">
        <v>72</v>
      </c>
      <c r="D56" s="123"/>
      <c r="E56" s="124" t="s">
        <v>72</v>
      </c>
      <c r="F56" s="123"/>
      <c r="G56" s="124" t="s">
        <v>46</v>
      </c>
      <c r="H56" s="123"/>
      <c r="I56" s="124" t="s">
        <v>75</v>
      </c>
      <c r="J56" s="123"/>
      <c r="K56" s="123"/>
      <c r="L56" s="124" t="s">
        <v>64</v>
      </c>
      <c r="M56" s="123"/>
      <c r="N56" s="123"/>
      <c r="O56" s="124"/>
      <c r="P56" s="123"/>
      <c r="Q56" s="124"/>
      <c r="R56" s="123"/>
      <c r="S56" s="122" t="s">
        <v>104</v>
      </c>
      <c r="T56" s="123"/>
      <c r="U56" s="123"/>
      <c r="V56" s="123"/>
      <c r="W56" s="123"/>
      <c r="X56" s="123"/>
      <c r="Y56" s="123"/>
      <c r="Z56" s="123"/>
      <c r="AA56" s="124" t="s">
        <v>48</v>
      </c>
      <c r="AB56" s="123"/>
      <c r="AC56" s="123"/>
      <c r="AD56" s="123"/>
      <c r="AE56" s="123"/>
      <c r="AF56" s="124" t="s">
        <v>49</v>
      </c>
      <c r="AG56" s="123"/>
      <c r="AH56" s="123"/>
      <c r="AI56" s="6">
        <v>10</v>
      </c>
      <c r="AJ56" s="125" t="s">
        <v>50</v>
      </c>
      <c r="AK56" s="123"/>
      <c r="AL56" s="123"/>
      <c r="AM56" s="123"/>
      <c r="AN56" s="123"/>
      <c r="AO56" s="123"/>
      <c r="AP56" s="7">
        <v>8000000</v>
      </c>
      <c r="AQ56" s="7">
        <v>8000000</v>
      </c>
      <c r="AR56" s="8">
        <v>0</v>
      </c>
      <c r="AS56" s="126">
        <v>0</v>
      </c>
      <c r="AT56" s="123"/>
      <c r="AU56" s="127">
        <v>8000000</v>
      </c>
      <c r="AV56" s="123"/>
      <c r="AW56" s="8">
        <v>0</v>
      </c>
      <c r="AX56" s="7">
        <v>7999956.0099999998</v>
      </c>
      <c r="AY56" s="8">
        <v>43.99</v>
      </c>
      <c r="AZ56" s="7">
        <v>7999956.0099999998</v>
      </c>
      <c r="BA56" s="8">
        <v>0</v>
      </c>
      <c r="BB56" s="7">
        <v>7999956.0099999998</v>
      </c>
      <c r="BC56" s="8">
        <v>0</v>
      </c>
      <c r="BD56" s="8">
        <v>0</v>
      </c>
      <c r="BE56" s="9"/>
      <c r="BF56" s="10">
        <f t="shared" si="4"/>
        <v>1</v>
      </c>
      <c r="BG56" s="10">
        <f t="shared" si="5"/>
        <v>0.99999450125</v>
      </c>
      <c r="BH56" s="10">
        <f t="shared" si="6"/>
        <v>0.99999450125</v>
      </c>
    </row>
    <row r="57" spans="1:60" x14ac:dyDescent="0.25">
      <c r="A57" s="124" t="s">
        <v>45</v>
      </c>
      <c r="B57" s="123"/>
      <c r="C57" s="124" t="s">
        <v>72</v>
      </c>
      <c r="D57" s="123"/>
      <c r="E57" s="124" t="s">
        <v>72</v>
      </c>
      <c r="F57" s="123"/>
      <c r="G57" s="124" t="s">
        <v>46</v>
      </c>
      <c r="H57" s="123"/>
      <c r="I57" s="124" t="s">
        <v>75</v>
      </c>
      <c r="J57" s="123"/>
      <c r="K57" s="123"/>
      <c r="L57" s="124" t="s">
        <v>66</v>
      </c>
      <c r="M57" s="123"/>
      <c r="N57" s="123"/>
      <c r="O57" s="124"/>
      <c r="P57" s="123"/>
      <c r="Q57" s="124"/>
      <c r="R57" s="123"/>
      <c r="S57" s="122" t="s">
        <v>105</v>
      </c>
      <c r="T57" s="123"/>
      <c r="U57" s="123"/>
      <c r="V57" s="123"/>
      <c r="W57" s="123"/>
      <c r="X57" s="123"/>
      <c r="Y57" s="123"/>
      <c r="Z57" s="123"/>
      <c r="AA57" s="124" t="s">
        <v>48</v>
      </c>
      <c r="AB57" s="123"/>
      <c r="AC57" s="123"/>
      <c r="AD57" s="123"/>
      <c r="AE57" s="123"/>
      <c r="AF57" s="124" t="s">
        <v>49</v>
      </c>
      <c r="AG57" s="123"/>
      <c r="AH57" s="123"/>
      <c r="AI57" s="6">
        <v>10</v>
      </c>
      <c r="AJ57" s="125" t="s">
        <v>50</v>
      </c>
      <c r="AK57" s="123"/>
      <c r="AL57" s="123"/>
      <c r="AM57" s="123"/>
      <c r="AN57" s="123"/>
      <c r="AO57" s="123"/>
      <c r="AP57" s="7">
        <v>24000000</v>
      </c>
      <c r="AQ57" s="7">
        <v>24000000</v>
      </c>
      <c r="AR57" s="8">
        <v>0</v>
      </c>
      <c r="AS57" s="126">
        <v>0</v>
      </c>
      <c r="AT57" s="123"/>
      <c r="AU57" s="127">
        <v>18000000</v>
      </c>
      <c r="AV57" s="123"/>
      <c r="AW57" s="7">
        <v>6000000</v>
      </c>
      <c r="AX57" s="7">
        <v>7000000</v>
      </c>
      <c r="AY57" s="7">
        <v>11000000</v>
      </c>
      <c r="AZ57" s="7">
        <v>7000000</v>
      </c>
      <c r="BA57" s="8">
        <v>0</v>
      </c>
      <c r="BB57" s="7">
        <v>7000000</v>
      </c>
      <c r="BC57" s="8">
        <v>0</v>
      </c>
      <c r="BD57" s="8">
        <v>0</v>
      </c>
      <c r="BE57" s="9"/>
      <c r="BF57" s="10">
        <f t="shared" si="4"/>
        <v>0.75</v>
      </c>
      <c r="BG57" s="10">
        <f t="shared" si="5"/>
        <v>0.29166666666666669</v>
      </c>
      <c r="BH57" s="10">
        <f t="shared" si="6"/>
        <v>0.29166666666666669</v>
      </c>
    </row>
    <row r="58" spans="1:60" x14ac:dyDescent="0.25">
      <c r="A58" s="124" t="s">
        <v>45</v>
      </c>
      <c r="B58" s="123"/>
      <c r="C58" s="124" t="s">
        <v>72</v>
      </c>
      <c r="D58" s="123"/>
      <c r="E58" s="124" t="s">
        <v>72</v>
      </c>
      <c r="F58" s="123"/>
      <c r="G58" s="124" t="s">
        <v>46</v>
      </c>
      <c r="H58" s="123"/>
      <c r="I58" s="124" t="s">
        <v>56</v>
      </c>
      <c r="J58" s="123"/>
      <c r="K58" s="123"/>
      <c r="L58" s="124"/>
      <c r="M58" s="123"/>
      <c r="N58" s="123"/>
      <c r="O58" s="124"/>
      <c r="P58" s="123"/>
      <c r="Q58" s="124"/>
      <c r="R58" s="123"/>
      <c r="S58" s="122" t="s">
        <v>106</v>
      </c>
      <c r="T58" s="123"/>
      <c r="U58" s="123"/>
      <c r="V58" s="123"/>
      <c r="W58" s="123"/>
      <c r="X58" s="123"/>
      <c r="Y58" s="123"/>
      <c r="Z58" s="123"/>
      <c r="AA58" s="124" t="s">
        <v>48</v>
      </c>
      <c r="AB58" s="123"/>
      <c r="AC58" s="123"/>
      <c r="AD58" s="123"/>
      <c r="AE58" s="123"/>
      <c r="AF58" s="124" t="s">
        <v>49</v>
      </c>
      <c r="AG58" s="123"/>
      <c r="AH58" s="123"/>
      <c r="AI58" s="6">
        <v>10</v>
      </c>
      <c r="AJ58" s="125" t="s">
        <v>50</v>
      </c>
      <c r="AK58" s="123"/>
      <c r="AL58" s="123"/>
      <c r="AM58" s="123"/>
      <c r="AN58" s="123"/>
      <c r="AO58" s="123"/>
      <c r="AP58" s="7">
        <v>20927406.699999999</v>
      </c>
      <c r="AQ58" s="7">
        <v>20154572.199999999</v>
      </c>
      <c r="AR58" s="7">
        <v>772834.5</v>
      </c>
      <c r="AS58" s="126">
        <v>0</v>
      </c>
      <c r="AT58" s="123"/>
      <c r="AU58" s="127">
        <v>20143525.140000001</v>
      </c>
      <c r="AV58" s="123"/>
      <c r="AW58" s="7">
        <v>11047.06</v>
      </c>
      <c r="AX58" s="7">
        <v>17337503.789999999</v>
      </c>
      <c r="AY58" s="7">
        <v>2806021.35</v>
      </c>
      <c r="AZ58" s="7">
        <v>17337503.789999999</v>
      </c>
      <c r="BA58" s="8">
        <v>0</v>
      </c>
      <c r="BB58" s="7">
        <v>17337503.789999999</v>
      </c>
      <c r="BC58" s="8">
        <v>0</v>
      </c>
      <c r="BD58" s="8">
        <v>0</v>
      </c>
      <c r="BE58" s="9"/>
      <c r="BF58" s="10">
        <f t="shared" si="4"/>
        <v>0.96254282380816925</v>
      </c>
      <c r="BG58" s="10">
        <f t="shared" si="5"/>
        <v>0.82845925625366656</v>
      </c>
      <c r="BH58" s="10">
        <f t="shared" si="6"/>
        <v>0.82845925625366656</v>
      </c>
    </row>
    <row r="59" spans="1:60" x14ac:dyDescent="0.25">
      <c r="A59" s="124" t="s">
        <v>45</v>
      </c>
      <c r="B59" s="123"/>
      <c r="C59" s="124" t="s">
        <v>72</v>
      </c>
      <c r="D59" s="123"/>
      <c r="E59" s="124" t="s">
        <v>72</v>
      </c>
      <c r="F59" s="123"/>
      <c r="G59" s="124" t="s">
        <v>46</v>
      </c>
      <c r="H59" s="123"/>
      <c r="I59" s="124" t="s">
        <v>56</v>
      </c>
      <c r="J59" s="123"/>
      <c r="K59" s="123"/>
      <c r="L59" s="124" t="s">
        <v>75</v>
      </c>
      <c r="M59" s="123"/>
      <c r="N59" s="123"/>
      <c r="O59" s="124"/>
      <c r="P59" s="123"/>
      <c r="Q59" s="124"/>
      <c r="R59" s="123"/>
      <c r="S59" s="122" t="s">
        <v>107</v>
      </c>
      <c r="T59" s="123"/>
      <c r="U59" s="123"/>
      <c r="V59" s="123"/>
      <c r="W59" s="123"/>
      <c r="X59" s="123"/>
      <c r="Y59" s="123"/>
      <c r="Z59" s="123"/>
      <c r="AA59" s="124" t="s">
        <v>48</v>
      </c>
      <c r="AB59" s="123"/>
      <c r="AC59" s="123"/>
      <c r="AD59" s="123"/>
      <c r="AE59" s="123"/>
      <c r="AF59" s="124" t="s">
        <v>49</v>
      </c>
      <c r="AG59" s="123"/>
      <c r="AH59" s="123"/>
      <c r="AI59" s="6">
        <v>10</v>
      </c>
      <c r="AJ59" s="125" t="s">
        <v>50</v>
      </c>
      <c r="AK59" s="123"/>
      <c r="AL59" s="123"/>
      <c r="AM59" s="123"/>
      <c r="AN59" s="123"/>
      <c r="AO59" s="123"/>
      <c r="AP59" s="7">
        <v>6760011</v>
      </c>
      <c r="AQ59" s="7">
        <v>5987200.5</v>
      </c>
      <c r="AR59" s="7">
        <v>772810.5</v>
      </c>
      <c r="AS59" s="126">
        <v>0</v>
      </c>
      <c r="AT59" s="123"/>
      <c r="AU59" s="127">
        <v>5982116.1399999997</v>
      </c>
      <c r="AV59" s="123"/>
      <c r="AW59" s="7">
        <v>5084.3599999999997</v>
      </c>
      <c r="AX59" s="7">
        <v>5440033.9100000001</v>
      </c>
      <c r="AY59" s="7">
        <v>542082.23</v>
      </c>
      <c r="AZ59" s="7">
        <v>5440033.9100000001</v>
      </c>
      <c r="BA59" s="8">
        <v>0</v>
      </c>
      <c r="BB59" s="7">
        <v>5440033.9100000001</v>
      </c>
      <c r="BC59" s="8">
        <v>0</v>
      </c>
      <c r="BD59" s="8">
        <v>0</v>
      </c>
      <c r="BE59" s="9"/>
      <c r="BF59" s="10">
        <f t="shared" si="4"/>
        <v>0.88492698310698015</v>
      </c>
      <c r="BG59" s="10">
        <f t="shared" si="5"/>
        <v>0.80473743459884906</v>
      </c>
      <c r="BH59" s="10">
        <f t="shared" si="6"/>
        <v>0.80473743459884906</v>
      </c>
    </row>
    <row r="60" spans="1:60" x14ac:dyDescent="0.25">
      <c r="A60" s="124" t="s">
        <v>45</v>
      </c>
      <c r="B60" s="123"/>
      <c r="C60" s="124" t="s">
        <v>72</v>
      </c>
      <c r="D60" s="123"/>
      <c r="E60" s="124" t="s">
        <v>72</v>
      </c>
      <c r="F60" s="123"/>
      <c r="G60" s="124" t="s">
        <v>46</v>
      </c>
      <c r="H60" s="123"/>
      <c r="I60" s="124" t="s">
        <v>56</v>
      </c>
      <c r="J60" s="123"/>
      <c r="K60" s="123"/>
      <c r="L60" s="124" t="s">
        <v>56</v>
      </c>
      <c r="M60" s="123"/>
      <c r="N60" s="123"/>
      <c r="O60" s="124"/>
      <c r="P60" s="123"/>
      <c r="Q60" s="124"/>
      <c r="R60" s="123"/>
      <c r="S60" s="122" t="s">
        <v>108</v>
      </c>
      <c r="T60" s="123"/>
      <c r="U60" s="123"/>
      <c r="V60" s="123"/>
      <c r="W60" s="123"/>
      <c r="X60" s="123"/>
      <c r="Y60" s="123"/>
      <c r="Z60" s="123"/>
      <c r="AA60" s="124" t="s">
        <v>48</v>
      </c>
      <c r="AB60" s="123"/>
      <c r="AC60" s="123"/>
      <c r="AD60" s="123"/>
      <c r="AE60" s="123"/>
      <c r="AF60" s="124" t="s">
        <v>49</v>
      </c>
      <c r="AG60" s="123"/>
      <c r="AH60" s="123"/>
      <c r="AI60" s="6">
        <v>10</v>
      </c>
      <c r="AJ60" s="125" t="s">
        <v>50</v>
      </c>
      <c r="AK60" s="123"/>
      <c r="AL60" s="123"/>
      <c r="AM60" s="123"/>
      <c r="AN60" s="123"/>
      <c r="AO60" s="123"/>
      <c r="AP60" s="7">
        <v>3000000</v>
      </c>
      <c r="AQ60" s="7">
        <v>3000000</v>
      </c>
      <c r="AR60" s="8">
        <v>0</v>
      </c>
      <c r="AS60" s="126">
        <v>0</v>
      </c>
      <c r="AT60" s="123"/>
      <c r="AU60" s="127">
        <v>3000000</v>
      </c>
      <c r="AV60" s="123"/>
      <c r="AW60" s="8">
        <v>0</v>
      </c>
      <c r="AX60" s="7">
        <v>907549.92</v>
      </c>
      <c r="AY60" s="7">
        <v>2092450.08</v>
      </c>
      <c r="AZ60" s="7">
        <v>907549.92</v>
      </c>
      <c r="BA60" s="8">
        <v>0</v>
      </c>
      <c r="BB60" s="7">
        <v>907549.92</v>
      </c>
      <c r="BC60" s="8">
        <v>0</v>
      </c>
      <c r="BD60" s="8">
        <v>0</v>
      </c>
      <c r="BE60" s="9"/>
      <c r="BF60" s="10">
        <f t="shared" si="4"/>
        <v>1</v>
      </c>
      <c r="BG60" s="10">
        <f t="shared" si="5"/>
        <v>0.30251664</v>
      </c>
      <c r="BH60" s="10">
        <f t="shared" si="6"/>
        <v>0.30251664</v>
      </c>
    </row>
    <row r="61" spans="1:60" x14ac:dyDescent="0.25">
      <c r="A61" s="124" t="s">
        <v>45</v>
      </c>
      <c r="B61" s="123"/>
      <c r="C61" s="124" t="s">
        <v>72</v>
      </c>
      <c r="D61" s="123"/>
      <c r="E61" s="124" t="s">
        <v>72</v>
      </c>
      <c r="F61" s="123"/>
      <c r="G61" s="124" t="s">
        <v>46</v>
      </c>
      <c r="H61" s="123"/>
      <c r="I61" s="124" t="s">
        <v>56</v>
      </c>
      <c r="J61" s="123"/>
      <c r="K61" s="123"/>
      <c r="L61" s="124" t="s">
        <v>60</v>
      </c>
      <c r="M61" s="123"/>
      <c r="N61" s="123"/>
      <c r="O61" s="124"/>
      <c r="P61" s="123"/>
      <c r="Q61" s="124"/>
      <c r="R61" s="123"/>
      <c r="S61" s="122" t="s">
        <v>109</v>
      </c>
      <c r="T61" s="123"/>
      <c r="U61" s="123"/>
      <c r="V61" s="123"/>
      <c r="W61" s="123"/>
      <c r="X61" s="123"/>
      <c r="Y61" s="123"/>
      <c r="Z61" s="123"/>
      <c r="AA61" s="124" t="s">
        <v>48</v>
      </c>
      <c r="AB61" s="123"/>
      <c r="AC61" s="123"/>
      <c r="AD61" s="123"/>
      <c r="AE61" s="123"/>
      <c r="AF61" s="124" t="s">
        <v>49</v>
      </c>
      <c r="AG61" s="123"/>
      <c r="AH61" s="123"/>
      <c r="AI61" s="6">
        <v>10</v>
      </c>
      <c r="AJ61" s="125" t="s">
        <v>50</v>
      </c>
      <c r="AK61" s="123"/>
      <c r="AL61" s="123"/>
      <c r="AM61" s="123"/>
      <c r="AN61" s="123"/>
      <c r="AO61" s="123"/>
      <c r="AP61" s="7">
        <v>10694685.1</v>
      </c>
      <c r="AQ61" s="7">
        <v>10694661.1</v>
      </c>
      <c r="AR61" s="8">
        <v>24</v>
      </c>
      <c r="AS61" s="126">
        <v>0</v>
      </c>
      <c r="AT61" s="123"/>
      <c r="AU61" s="127">
        <v>10692790.4</v>
      </c>
      <c r="AV61" s="123"/>
      <c r="AW61" s="7">
        <v>1870.7</v>
      </c>
      <c r="AX61" s="7">
        <v>10562776.359999999</v>
      </c>
      <c r="AY61" s="7">
        <v>130014.04</v>
      </c>
      <c r="AZ61" s="7">
        <v>10562776.359999999</v>
      </c>
      <c r="BA61" s="8">
        <v>0</v>
      </c>
      <c r="BB61" s="7">
        <v>10562776.359999999</v>
      </c>
      <c r="BC61" s="8">
        <v>0</v>
      </c>
      <c r="BD61" s="8">
        <v>0</v>
      </c>
      <c r="BE61" s="9"/>
      <c r="BF61" s="10">
        <f t="shared" si="4"/>
        <v>0.99982283723342169</v>
      </c>
      <c r="BG61" s="10">
        <f t="shared" si="5"/>
        <v>0.98766595381101963</v>
      </c>
      <c r="BH61" s="10">
        <f t="shared" si="6"/>
        <v>0.98766595381101963</v>
      </c>
    </row>
    <row r="62" spans="1:60" x14ac:dyDescent="0.25">
      <c r="A62" s="124" t="s">
        <v>45</v>
      </c>
      <c r="B62" s="123"/>
      <c r="C62" s="124" t="s">
        <v>72</v>
      </c>
      <c r="D62" s="123"/>
      <c r="E62" s="124" t="s">
        <v>72</v>
      </c>
      <c r="F62" s="123"/>
      <c r="G62" s="124" t="s">
        <v>46</v>
      </c>
      <c r="H62" s="123"/>
      <c r="I62" s="124" t="s">
        <v>56</v>
      </c>
      <c r="J62" s="123"/>
      <c r="K62" s="123"/>
      <c r="L62" s="124" t="s">
        <v>62</v>
      </c>
      <c r="M62" s="123"/>
      <c r="N62" s="123"/>
      <c r="O62" s="124"/>
      <c r="P62" s="123"/>
      <c r="Q62" s="124"/>
      <c r="R62" s="123"/>
      <c r="S62" s="122" t="s">
        <v>110</v>
      </c>
      <c r="T62" s="123"/>
      <c r="U62" s="123"/>
      <c r="V62" s="123"/>
      <c r="W62" s="123"/>
      <c r="X62" s="123"/>
      <c r="Y62" s="123"/>
      <c r="Z62" s="123"/>
      <c r="AA62" s="124" t="s">
        <v>48</v>
      </c>
      <c r="AB62" s="123"/>
      <c r="AC62" s="123"/>
      <c r="AD62" s="123"/>
      <c r="AE62" s="123"/>
      <c r="AF62" s="124" t="s">
        <v>49</v>
      </c>
      <c r="AG62" s="123"/>
      <c r="AH62" s="123"/>
      <c r="AI62" s="6">
        <v>10</v>
      </c>
      <c r="AJ62" s="125" t="s">
        <v>50</v>
      </c>
      <c r="AK62" s="123"/>
      <c r="AL62" s="123"/>
      <c r="AM62" s="123"/>
      <c r="AN62" s="123"/>
      <c r="AO62" s="123"/>
      <c r="AP62" s="7">
        <v>472710.6</v>
      </c>
      <c r="AQ62" s="7">
        <v>472710.6</v>
      </c>
      <c r="AR62" s="8">
        <v>0</v>
      </c>
      <c r="AS62" s="126">
        <v>0</v>
      </c>
      <c r="AT62" s="123"/>
      <c r="AU62" s="127">
        <v>468618.6</v>
      </c>
      <c r="AV62" s="123"/>
      <c r="AW62" s="7">
        <v>4092</v>
      </c>
      <c r="AX62" s="7">
        <v>427143.6</v>
      </c>
      <c r="AY62" s="7">
        <v>41475</v>
      </c>
      <c r="AZ62" s="7">
        <v>427143.6</v>
      </c>
      <c r="BA62" s="8">
        <v>0</v>
      </c>
      <c r="BB62" s="7">
        <v>427143.6</v>
      </c>
      <c r="BC62" s="8">
        <v>0</v>
      </c>
      <c r="BD62" s="8">
        <v>0</v>
      </c>
      <c r="BE62" s="9"/>
      <c r="BF62" s="10">
        <f t="shared" si="4"/>
        <v>0.99134354084719067</v>
      </c>
      <c r="BG62" s="10">
        <f t="shared" si="5"/>
        <v>0.9036048694486648</v>
      </c>
      <c r="BH62" s="10">
        <f t="shared" si="6"/>
        <v>0.9036048694486648</v>
      </c>
    </row>
    <row r="63" spans="1:60" s="15" customFormat="1" x14ac:dyDescent="0.25">
      <c r="A63" s="130" t="s">
        <v>45</v>
      </c>
      <c r="B63" s="129"/>
      <c r="C63" s="130" t="s">
        <v>72</v>
      </c>
      <c r="D63" s="129"/>
      <c r="E63" s="130" t="s">
        <v>72</v>
      </c>
      <c r="F63" s="129"/>
      <c r="G63" s="130" t="s">
        <v>72</v>
      </c>
      <c r="H63" s="129"/>
      <c r="I63" s="130"/>
      <c r="J63" s="129"/>
      <c r="K63" s="129"/>
      <c r="L63" s="130"/>
      <c r="M63" s="129"/>
      <c r="N63" s="129"/>
      <c r="O63" s="130"/>
      <c r="P63" s="129"/>
      <c r="Q63" s="130"/>
      <c r="R63" s="129"/>
      <c r="S63" s="128" t="s">
        <v>111</v>
      </c>
      <c r="T63" s="129"/>
      <c r="U63" s="129"/>
      <c r="V63" s="129"/>
      <c r="W63" s="129"/>
      <c r="X63" s="129"/>
      <c r="Y63" s="129"/>
      <c r="Z63" s="129"/>
      <c r="AA63" s="130" t="s">
        <v>48</v>
      </c>
      <c r="AB63" s="129"/>
      <c r="AC63" s="129"/>
      <c r="AD63" s="129"/>
      <c r="AE63" s="129"/>
      <c r="AF63" s="130" t="s">
        <v>49</v>
      </c>
      <c r="AG63" s="129"/>
      <c r="AH63" s="129"/>
      <c r="AI63" s="11">
        <v>10</v>
      </c>
      <c r="AJ63" s="131" t="s">
        <v>50</v>
      </c>
      <c r="AK63" s="129"/>
      <c r="AL63" s="129"/>
      <c r="AM63" s="129"/>
      <c r="AN63" s="129"/>
      <c r="AO63" s="129"/>
      <c r="AP63" s="12">
        <v>716663677.29999995</v>
      </c>
      <c r="AQ63" s="12">
        <v>702414540.92999995</v>
      </c>
      <c r="AR63" s="12">
        <v>14249136.369999999</v>
      </c>
      <c r="AS63" s="132">
        <v>0</v>
      </c>
      <c r="AT63" s="129"/>
      <c r="AU63" s="133">
        <v>651411784.58000004</v>
      </c>
      <c r="AV63" s="129"/>
      <c r="AW63" s="12">
        <v>51002756.350000001</v>
      </c>
      <c r="AX63" s="12">
        <v>473125386.51999998</v>
      </c>
      <c r="AY63" s="12">
        <v>178286398.06</v>
      </c>
      <c r="AZ63" s="12">
        <v>473125386.51999998</v>
      </c>
      <c r="BA63" s="13">
        <v>0</v>
      </c>
      <c r="BB63" s="12">
        <v>473125386.51999998</v>
      </c>
      <c r="BC63" s="13">
        <v>0</v>
      </c>
      <c r="BD63" s="13">
        <v>0</v>
      </c>
      <c r="BE63" s="14"/>
      <c r="BF63" s="10">
        <f t="shared" si="4"/>
        <v>0.90895046758078535</v>
      </c>
      <c r="BG63" s="10">
        <f t="shared" si="5"/>
        <v>0.66017771167429584</v>
      </c>
      <c r="BH63" s="10">
        <f t="shared" si="6"/>
        <v>0.66017771167429584</v>
      </c>
    </row>
    <row r="64" spans="1:60" s="15" customFormat="1" x14ac:dyDescent="0.25">
      <c r="A64" s="130" t="s">
        <v>45</v>
      </c>
      <c r="B64" s="129"/>
      <c r="C64" s="130" t="s">
        <v>72</v>
      </c>
      <c r="D64" s="129"/>
      <c r="E64" s="130" t="s">
        <v>72</v>
      </c>
      <c r="F64" s="129"/>
      <c r="G64" s="130" t="s">
        <v>72</v>
      </c>
      <c r="H64" s="129"/>
      <c r="I64" s="130"/>
      <c r="J64" s="129"/>
      <c r="K64" s="129"/>
      <c r="L64" s="130"/>
      <c r="M64" s="129"/>
      <c r="N64" s="129"/>
      <c r="O64" s="130"/>
      <c r="P64" s="129"/>
      <c r="Q64" s="130"/>
      <c r="R64" s="129"/>
      <c r="S64" s="128" t="s">
        <v>111</v>
      </c>
      <c r="T64" s="129"/>
      <c r="U64" s="129"/>
      <c r="V64" s="129"/>
      <c r="W64" s="129"/>
      <c r="X64" s="129"/>
      <c r="Y64" s="129"/>
      <c r="Z64" s="129"/>
      <c r="AA64" s="130" t="s">
        <v>95</v>
      </c>
      <c r="AB64" s="129"/>
      <c r="AC64" s="129"/>
      <c r="AD64" s="129"/>
      <c r="AE64" s="129"/>
      <c r="AF64" s="130" t="s">
        <v>49</v>
      </c>
      <c r="AG64" s="129"/>
      <c r="AH64" s="129"/>
      <c r="AI64" s="11">
        <v>20</v>
      </c>
      <c r="AJ64" s="131" t="s">
        <v>96</v>
      </c>
      <c r="AK64" s="129"/>
      <c r="AL64" s="129"/>
      <c r="AM64" s="129"/>
      <c r="AN64" s="129"/>
      <c r="AO64" s="129"/>
      <c r="AP64" s="12">
        <v>13559375</v>
      </c>
      <c r="AQ64" s="12">
        <v>13559375</v>
      </c>
      <c r="AR64" s="13">
        <v>0</v>
      </c>
      <c r="AS64" s="132">
        <v>0</v>
      </c>
      <c r="AT64" s="129"/>
      <c r="AU64" s="133">
        <v>13309569.970000001</v>
      </c>
      <c r="AV64" s="129"/>
      <c r="AW64" s="12">
        <v>249805.03</v>
      </c>
      <c r="AX64" s="12">
        <v>13023880</v>
      </c>
      <c r="AY64" s="12">
        <v>285689.96999999997</v>
      </c>
      <c r="AZ64" s="12">
        <v>13023880</v>
      </c>
      <c r="BA64" s="13">
        <v>0</v>
      </c>
      <c r="BB64" s="12">
        <v>13023880</v>
      </c>
      <c r="BC64" s="13">
        <v>0</v>
      </c>
      <c r="BD64" s="13">
        <v>0</v>
      </c>
      <c r="BE64" s="14"/>
      <c r="BF64" s="10">
        <f t="shared" si="4"/>
        <v>0.98157695100253517</v>
      </c>
      <c r="BG64" s="10">
        <f t="shared" si="5"/>
        <v>0.96050739801797647</v>
      </c>
      <c r="BH64" s="10">
        <f t="shared" si="6"/>
        <v>0.96050739801797647</v>
      </c>
    </row>
    <row r="65" spans="1:60" x14ac:dyDescent="0.25">
      <c r="A65" s="124" t="s">
        <v>45</v>
      </c>
      <c r="B65" s="123"/>
      <c r="C65" s="124" t="s">
        <v>72</v>
      </c>
      <c r="D65" s="123"/>
      <c r="E65" s="124" t="s">
        <v>72</v>
      </c>
      <c r="F65" s="123"/>
      <c r="G65" s="124" t="s">
        <v>72</v>
      </c>
      <c r="H65" s="123"/>
      <c r="I65" s="124" t="s">
        <v>62</v>
      </c>
      <c r="J65" s="123"/>
      <c r="K65" s="123"/>
      <c r="L65" s="124"/>
      <c r="M65" s="123"/>
      <c r="N65" s="123"/>
      <c r="O65" s="124"/>
      <c r="P65" s="123"/>
      <c r="Q65" s="124"/>
      <c r="R65" s="123"/>
      <c r="S65" s="122" t="s">
        <v>112</v>
      </c>
      <c r="T65" s="123"/>
      <c r="U65" s="123"/>
      <c r="V65" s="123"/>
      <c r="W65" s="123"/>
      <c r="X65" s="123"/>
      <c r="Y65" s="123"/>
      <c r="Z65" s="123"/>
      <c r="AA65" s="124" t="s">
        <v>48</v>
      </c>
      <c r="AB65" s="123"/>
      <c r="AC65" s="123"/>
      <c r="AD65" s="123"/>
      <c r="AE65" s="123"/>
      <c r="AF65" s="124" t="s">
        <v>49</v>
      </c>
      <c r="AG65" s="123"/>
      <c r="AH65" s="123"/>
      <c r="AI65" s="6">
        <v>10</v>
      </c>
      <c r="AJ65" s="125" t="s">
        <v>50</v>
      </c>
      <c r="AK65" s="123"/>
      <c r="AL65" s="123"/>
      <c r="AM65" s="123"/>
      <c r="AN65" s="123"/>
      <c r="AO65" s="123"/>
      <c r="AP65" s="7">
        <v>67920088</v>
      </c>
      <c r="AQ65" s="7">
        <v>67295838</v>
      </c>
      <c r="AR65" s="7">
        <v>624250</v>
      </c>
      <c r="AS65" s="126">
        <v>0</v>
      </c>
      <c r="AT65" s="123"/>
      <c r="AU65" s="127">
        <v>45735273</v>
      </c>
      <c r="AV65" s="123"/>
      <c r="AW65" s="7">
        <v>21560565</v>
      </c>
      <c r="AX65" s="7">
        <v>45735273</v>
      </c>
      <c r="AY65" s="8">
        <v>0</v>
      </c>
      <c r="AZ65" s="7">
        <v>45735273</v>
      </c>
      <c r="BA65" s="8">
        <v>0</v>
      </c>
      <c r="BB65" s="7">
        <v>45735273</v>
      </c>
      <c r="BC65" s="8">
        <v>0</v>
      </c>
      <c r="BD65" s="8">
        <v>0</v>
      </c>
      <c r="BE65" s="9"/>
      <c r="BF65" s="10">
        <f t="shared" si="4"/>
        <v>0.67336887137130919</v>
      </c>
      <c r="BG65" s="10">
        <f t="shared" si="5"/>
        <v>0.67336887137130919</v>
      </c>
      <c r="BH65" s="10">
        <f t="shared" si="6"/>
        <v>0.67336887137130919</v>
      </c>
    </row>
    <row r="66" spans="1:60" x14ac:dyDescent="0.25">
      <c r="A66" s="124" t="s">
        <v>45</v>
      </c>
      <c r="B66" s="123"/>
      <c r="C66" s="124" t="s">
        <v>72</v>
      </c>
      <c r="D66" s="123"/>
      <c r="E66" s="124" t="s">
        <v>72</v>
      </c>
      <c r="F66" s="123"/>
      <c r="G66" s="124" t="s">
        <v>72</v>
      </c>
      <c r="H66" s="123"/>
      <c r="I66" s="124" t="s">
        <v>62</v>
      </c>
      <c r="J66" s="123"/>
      <c r="K66" s="123"/>
      <c r="L66" s="124" t="s">
        <v>58</v>
      </c>
      <c r="M66" s="123"/>
      <c r="N66" s="123"/>
      <c r="O66" s="124"/>
      <c r="P66" s="123"/>
      <c r="Q66" s="124"/>
      <c r="R66" s="123"/>
      <c r="S66" s="122" t="s">
        <v>113</v>
      </c>
      <c r="T66" s="123"/>
      <c r="U66" s="123"/>
      <c r="V66" s="123"/>
      <c r="W66" s="123"/>
      <c r="X66" s="123"/>
      <c r="Y66" s="123"/>
      <c r="Z66" s="123"/>
      <c r="AA66" s="124" t="s">
        <v>48</v>
      </c>
      <c r="AB66" s="123"/>
      <c r="AC66" s="123"/>
      <c r="AD66" s="123"/>
      <c r="AE66" s="123"/>
      <c r="AF66" s="124" t="s">
        <v>49</v>
      </c>
      <c r="AG66" s="123"/>
      <c r="AH66" s="123"/>
      <c r="AI66" s="6">
        <v>10</v>
      </c>
      <c r="AJ66" s="125" t="s">
        <v>50</v>
      </c>
      <c r="AK66" s="123"/>
      <c r="AL66" s="123"/>
      <c r="AM66" s="123"/>
      <c r="AN66" s="123"/>
      <c r="AO66" s="123"/>
      <c r="AP66" s="7">
        <v>1200000</v>
      </c>
      <c r="AQ66" s="7">
        <v>575750</v>
      </c>
      <c r="AR66" s="7">
        <v>624250</v>
      </c>
      <c r="AS66" s="126">
        <v>0</v>
      </c>
      <c r="AT66" s="123"/>
      <c r="AU66" s="127">
        <v>575750</v>
      </c>
      <c r="AV66" s="123"/>
      <c r="AW66" s="8">
        <v>0</v>
      </c>
      <c r="AX66" s="7">
        <v>575750</v>
      </c>
      <c r="AY66" s="8">
        <v>0</v>
      </c>
      <c r="AZ66" s="7">
        <v>575750</v>
      </c>
      <c r="BA66" s="8">
        <v>0</v>
      </c>
      <c r="BB66" s="7">
        <v>575750</v>
      </c>
      <c r="BC66" s="8">
        <v>0</v>
      </c>
      <c r="BD66" s="8">
        <v>0</v>
      </c>
      <c r="BE66" s="9"/>
      <c r="BF66" s="10">
        <f t="shared" si="4"/>
        <v>0.47979166666666667</v>
      </c>
      <c r="BG66" s="10">
        <f t="shared" si="5"/>
        <v>0.47979166666666667</v>
      </c>
      <c r="BH66" s="10">
        <f t="shared" si="6"/>
        <v>0.47979166666666667</v>
      </c>
    </row>
    <row r="67" spans="1:60" x14ac:dyDescent="0.25">
      <c r="A67" s="124" t="s">
        <v>45</v>
      </c>
      <c r="B67" s="123"/>
      <c r="C67" s="124" t="s">
        <v>72</v>
      </c>
      <c r="D67" s="123"/>
      <c r="E67" s="124" t="s">
        <v>72</v>
      </c>
      <c r="F67" s="123"/>
      <c r="G67" s="124" t="s">
        <v>72</v>
      </c>
      <c r="H67" s="123"/>
      <c r="I67" s="124" t="s">
        <v>62</v>
      </c>
      <c r="J67" s="123"/>
      <c r="K67" s="123"/>
      <c r="L67" s="124" t="s">
        <v>68</v>
      </c>
      <c r="M67" s="123"/>
      <c r="N67" s="123"/>
      <c r="O67" s="124"/>
      <c r="P67" s="123"/>
      <c r="Q67" s="124"/>
      <c r="R67" s="123"/>
      <c r="S67" s="122" t="s">
        <v>114</v>
      </c>
      <c r="T67" s="123"/>
      <c r="U67" s="123"/>
      <c r="V67" s="123"/>
      <c r="W67" s="123"/>
      <c r="X67" s="123"/>
      <c r="Y67" s="123"/>
      <c r="Z67" s="123"/>
      <c r="AA67" s="124" t="s">
        <v>48</v>
      </c>
      <c r="AB67" s="123"/>
      <c r="AC67" s="123"/>
      <c r="AD67" s="123"/>
      <c r="AE67" s="123"/>
      <c r="AF67" s="124" t="s">
        <v>49</v>
      </c>
      <c r="AG67" s="123"/>
      <c r="AH67" s="123"/>
      <c r="AI67" s="6">
        <v>10</v>
      </c>
      <c r="AJ67" s="125" t="s">
        <v>50</v>
      </c>
      <c r="AK67" s="123"/>
      <c r="AL67" s="123"/>
      <c r="AM67" s="123"/>
      <c r="AN67" s="123"/>
      <c r="AO67" s="123"/>
      <c r="AP67" s="7">
        <v>66720088</v>
      </c>
      <c r="AQ67" s="7">
        <v>66720088</v>
      </c>
      <c r="AR67" s="8">
        <v>0</v>
      </c>
      <c r="AS67" s="126">
        <v>0</v>
      </c>
      <c r="AT67" s="123"/>
      <c r="AU67" s="127">
        <v>45159523</v>
      </c>
      <c r="AV67" s="123"/>
      <c r="AW67" s="7">
        <v>21560565</v>
      </c>
      <c r="AX67" s="7">
        <v>45159523</v>
      </c>
      <c r="AY67" s="8">
        <v>0</v>
      </c>
      <c r="AZ67" s="7">
        <v>45159523</v>
      </c>
      <c r="BA67" s="8">
        <v>0</v>
      </c>
      <c r="BB67" s="7">
        <v>45159523</v>
      </c>
      <c r="BC67" s="8">
        <v>0</v>
      </c>
      <c r="BD67" s="8">
        <v>0</v>
      </c>
      <c r="BE67" s="9"/>
      <c r="BF67" s="10">
        <f t="shared" si="4"/>
        <v>0.67685047118043373</v>
      </c>
      <c r="BG67" s="10">
        <f t="shared" si="5"/>
        <v>0.67685047118043373</v>
      </c>
      <c r="BH67" s="10">
        <f t="shared" si="6"/>
        <v>0.67685047118043373</v>
      </c>
    </row>
    <row r="68" spans="1:60" x14ac:dyDescent="0.25">
      <c r="A68" s="124" t="s">
        <v>45</v>
      </c>
      <c r="B68" s="123"/>
      <c r="C68" s="124" t="s">
        <v>72</v>
      </c>
      <c r="D68" s="123"/>
      <c r="E68" s="124" t="s">
        <v>72</v>
      </c>
      <c r="F68" s="123"/>
      <c r="G68" s="124" t="s">
        <v>72</v>
      </c>
      <c r="H68" s="123"/>
      <c r="I68" s="124" t="s">
        <v>64</v>
      </c>
      <c r="J68" s="123"/>
      <c r="K68" s="123"/>
      <c r="L68" s="124"/>
      <c r="M68" s="123"/>
      <c r="N68" s="123"/>
      <c r="O68" s="124"/>
      <c r="P68" s="123"/>
      <c r="Q68" s="124"/>
      <c r="R68" s="123"/>
      <c r="S68" s="122" t="s">
        <v>115</v>
      </c>
      <c r="T68" s="123"/>
      <c r="U68" s="123"/>
      <c r="V68" s="123"/>
      <c r="W68" s="123"/>
      <c r="X68" s="123"/>
      <c r="Y68" s="123"/>
      <c r="Z68" s="123"/>
      <c r="AA68" s="124" t="s">
        <v>48</v>
      </c>
      <c r="AB68" s="123"/>
      <c r="AC68" s="123"/>
      <c r="AD68" s="123"/>
      <c r="AE68" s="123"/>
      <c r="AF68" s="124" t="s">
        <v>49</v>
      </c>
      <c r="AG68" s="123"/>
      <c r="AH68" s="123"/>
      <c r="AI68" s="6">
        <v>10</v>
      </c>
      <c r="AJ68" s="125" t="s">
        <v>50</v>
      </c>
      <c r="AK68" s="123"/>
      <c r="AL68" s="123"/>
      <c r="AM68" s="123"/>
      <c r="AN68" s="123"/>
      <c r="AO68" s="123"/>
      <c r="AP68" s="7">
        <v>49826546</v>
      </c>
      <c r="AQ68" s="7">
        <v>49826546</v>
      </c>
      <c r="AR68" s="8">
        <v>0</v>
      </c>
      <c r="AS68" s="126">
        <v>0</v>
      </c>
      <c r="AT68" s="123"/>
      <c r="AU68" s="127">
        <v>49826546</v>
      </c>
      <c r="AV68" s="123"/>
      <c r="AW68" s="8">
        <v>0</v>
      </c>
      <c r="AX68" s="7">
        <v>44826545</v>
      </c>
      <c r="AY68" s="7">
        <v>5000001</v>
      </c>
      <c r="AZ68" s="7">
        <v>44826545</v>
      </c>
      <c r="BA68" s="8">
        <v>0</v>
      </c>
      <c r="BB68" s="7">
        <v>44826545</v>
      </c>
      <c r="BC68" s="8">
        <v>0</v>
      </c>
      <c r="BD68" s="8">
        <v>0</v>
      </c>
      <c r="BE68" s="9"/>
      <c r="BF68" s="10">
        <f t="shared" si="4"/>
        <v>1</v>
      </c>
      <c r="BG68" s="10">
        <f t="shared" si="5"/>
        <v>0.89965186428936894</v>
      </c>
      <c r="BH68" s="10">
        <f t="shared" si="6"/>
        <v>0.89965186428936894</v>
      </c>
    </row>
    <row r="69" spans="1:60" x14ac:dyDescent="0.25">
      <c r="A69" s="124" t="s">
        <v>45</v>
      </c>
      <c r="B69" s="123"/>
      <c r="C69" s="124" t="s">
        <v>72</v>
      </c>
      <c r="D69" s="123"/>
      <c r="E69" s="124" t="s">
        <v>72</v>
      </c>
      <c r="F69" s="123"/>
      <c r="G69" s="124" t="s">
        <v>72</v>
      </c>
      <c r="H69" s="123"/>
      <c r="I69" s="124" t="s">
        <v>64</v>
      </c>
      <c r="J69" s="123"/>
      <c r="K69" s="123"/>
      <c r="L69" s="124" t="s">
        <v>53</v>
      </c>
      <c r="M69" s="123"/>
      <c r="N69" s="123"/>
      <c r="O69" s="124"/>
      <c r="P69" s="123"/>
      <c r="Q69" s="124"/>
      <c r="R69" s="123"/>
      <c r="S69" s="122" t="s">
        <v>116</v>
      </c>
      <c r="T69" s="123"/>
      <c r="U69" s="123"/>
      <c r="V69" s="123"/>
      <c r="W69" s="123"/>
      <c r="X69" s="123"/>
      <c r="Y69" s="123"/>
      <c r="Z69" s="123"/>
      <c r="AA69" s="124" t="s">
        <v>48</v>
      </c>
      <c r="AB69" s="123"/>
      <c r="AC69" s="123"/>
      <c r="AD69" s="123"/>
      <c r="AE69" s="123"/>
      <c r="AF69" s="124" t="s">
        <v>49</v>
      </c>
      <c r="AG69" s="123"/>
      <c r="AH69" s="123"/>
      <c r="AI69" s="6">
        <v>10</v>
      </c>
      <c r="AJ69" s="125" t="s">
        <v>50</v>
      </c>
      <c r="AK69" s="123"/>
      <c r="AL69" s="123"/>
      <c r="AM69" s="123"/>
      <c r="AN69" s="123"/>
      <c r="AO69" s="123"/>
      <c r="AP69" s="7">
        <v>49826546</v>
      </c>
      <c r="AQ69" s="7">
        <v>49826546</v>
      </c>
      <c r="AR69" s="8">
        <v>0</v>
      </c>
      <c r="AS69" s="126">
        <v>0</v>
      </c>
      <c r="AT69" s="123"/>
      <c r="AU69" s="127">
        <v>49826546</v>
      </c>
      <c r="AV69" s="123"/>
      <c r="AW69" s="8">
        <v>0</v>
      </c>
      <c r="AX69" s="7">
        <v>44826545</v>
      </c>
      <c r="AY69" s="7">
        <v>5000001</v>
      </c>
      <c r="AZ69" s="7">
        <v>44826545</v>
      </c>
      <c r="BA69" s="8">
        <v>0</v>
      </c>
      <c r="BB69" s="7">
        <v>44826545</v>
      </c>
      <c r="BC69" s="8">
        <v>0</v>
      </c>
      <c r="BD69" s="8">
        <v>0</v>
      </c>
      <c r="BE69" s="9"/>
      <c r="BF69" s="10">
        <f t="shared" si="4"/>
        <v>1</v>
      </c>
      <c r="BG69" s="10">
        <f t="shared" si="5"/>
        <v>0.89965186428936894</v>
      </c>
      <c r="BH69" s="10">
        <f t="shared" si="6"/>
        <v>0.89965186428936894</v>
      </c>
    </row>
    <row r="70" spans="1:60" x14ac:dyDescent="0.25">
      <c r="A70" s="124" t="s">
        <v>45</v>
      </c>
      <c r="B70" s="123"/>
      <c r="C70" s="124" t="s">
        <v>72</v>
      </c>
      <c r="D70" s="123"/>
      <c r="E70" s="124" t="s">
        <v>72</v>
      </c>
      <c r="F70" s="123"/>
      <c r="G70" s="124" t="s">
        <v>72</v>
      </c>
      <c r="H70" s="123"/>
      <c r="I70" s="124" t="s">
        <v>66</v>
      </c>
      <c r="J70" s="123"/>
      <c r="K70" s="123"/>
      <c r="L70" s="124"/>
      <c r="M70" s="123"/>
      <c r="N70" s="123"/>
      <c r="O70" s="124"/>
      <c r="P70" s="123"/>
      <c r="Q70" s="124"/>
      <c r="R70" s="123"/>
      <c r="S70" s="122" t="s">
        <v>117</v>
      </c>
      <c r="T70" s="123"/>
      <c r="U70" s="123"/>
      <c r="V70" s="123"/>
      <c r="W70" s="123"/>
      <c r="X70" s="123"/>
      <c r="Y70" s="123"/>
      <c r="Z70" s="123"/>
      <c r="AA70" s="124" t="s">
        <v>48</v>
      </c>
      <c r="AB70" s="123"/>
      <c r="AC70" s="123"/>
      <c r="AD70" s="123"/>
      <c r="AE70" s="123"/>
      <c r="AF70" s="124" t="s">
        <v>49</v>
      </c>
      <c r="AG70" s="123"/>
      <c r="AH70" s="123"/>
      <c r="AI70" s="6">
        <v>10</v>
      </c>
      <c r="AJ70" s="125" t="s">
        <v>50</v>
      </c>
      <c r="AK70" s="123"/>
      <c r="AL70" s="123"/>
      <c r="AM70" s="123"/>
      <c r="AN70" s="123"/>
      <c r="AO70" s="123"/>
      <c r="AP70" s="7">
        <v>592793343.29999995</v>
      </c>
      <c r="AQ70" s="7">
        <v>579168456.92999995</v>
      </c>
      <c r="AR70" s="7">
        <v>13624886.369999999</v>
      </c>
      <c r="AS70" s="126">
        <v>0</v>
      </c>
      <c r="AT70" s="123"/>
      <c r="AU70" s="127">
        <v>551234675.58000004</v>
      </c>
      <c r="AV70" s="123"/>
      <c r="AW70" s="7">
        <v>27933781.350000001</v>
      </c>
      <c r="AX70" s="7">
        <v>377948278.51999998</v>
      </c>
      <c r="AY70" s="7">
        <v>173286397.06</v>
      </c>
      <c r="AZ70" s="7">
        <v>377948278.51999998</v>
      </c>
      <c r="BA70" s="8">
        <v>0</v>
      </c>
      <c r="BB70" s="7">
        <v>377948278.51999998</v>
      </c>
      <c r="BC70" s="8">
        <v>0</v>
      </c>
      <c r="BD70" s="8">
        <v>0</v>
      </c>
      <c r="BE70" s="9"/>
      <c r="BF70" s="10">
        <f t="shared" si="4"/>
        <v>0.92989349797916343</v>
      </c>
      <c r="BG70" s="10">
        <f t="shared" si="5"/>
        <v>0.63757173185517446</v>
      </c>
      <c r="BH70" s="10">
        <f t="shared" si="6"/>
        <v>0.63757173185517446</v>
      </c>
    </row>
    <row r="71" spans="1:60" x14ac:dyDescent="0.25">
      <c r="A71" s="124" t="s">
        <v>45</v>
      </c>
      <c r="B71" s="123"/>
      <c r="C71" s="124" t="s">
        <v>72</v>
      </c>
      <c r="D71" s="123"/>
      <c r="E71" s="124" t="s">
        <v>72</v>
      </c>
      <c r="F71" s="123"/>
      <c r="G71" s="124" t="s">
        <v>72</v>
      </c>
      <c r="H71" s="123"/>
      <c r="I71" s="124" t="s">
        <v>66</v>
      </c>
      <c r="J71" s="123"/>
      <c r="K71" s="123"/>
      <c r="L71" s="124"/>
      <c r="M71" s="123"/>
      <c r="N71" s="123"/>
      <c r="O71" s="124"/>
      <c r="P71" s="123"/>
      <c r="Q71" s="124"/>
      <c r="R71" s="123"/>
      <c r="S71" s="122" t="s">
        <v>117</v>
      </c>
      <c r="T71" s="123"/>
      <c r="U71" s="123"/>
      <c r="V71" s="123"/>
      <c r="W71" s="123"/>
      <c r="X71" s="123"/>
      <c r="Y71" s="123"/>
      <c r="Z71" s="123"/>
      <c r="AA71" s="124" t="s">
        <v>95</v>
      </c>
      <c r="AB71" s="123"/>
      <c r="AC71" s="123"/>
      <c r="AD71" s="123"/>
      <c r="AE71" s="123"/>
      <c r="AF71" s="124" t="s">
        <v>49</v>
      </c>
      <c r="AG71" s="123"/>
      <c r="AH71" s="123"/>
      <c r="AI71" s="6">
        <v>20</v>
      </c>
      <c r="AJ71" s="125" t="s">
        <v>96</v>
      </c>
      <c r="AK71" s="123"/>
      <c r="AL71" s="123"/>
      <c r="AM71" s="123"/>
      <c r="AN71" s="123"/>
      <c r="AO71" s="123"/>
      <c r="AP71" s="7">
        <v>13559375</v>
      </c>
      <c r="AQ71" s="7">
        <v>13559375</v>
      </c>
      <c r="AR71" s="8">
        <v>0</v>
      </c>
      <c r="AS71" s="126">
        <v>0</v>
      </c>
      <c r="AT71" s="123"/>
      <c r="AU71" s="127">
        <v>13309569.970000001</v>
      </c>
      <c r="AV71" s="123"/>
      <c r="AW71" s="7">
        <v>249805.03</v>
      </c>
      <c r="AX71" s="7">
        <v>13023880</v>
      </c>
      <c r="AY71" s="7">
        <v>285689.96999999997</v>
      </c>
      <c r="AZ71" s="7">
        <v>13023880</v>
      </c>
      <c r="BA71" s="8">
        <v>0</v>
      </c>
      <c r="BB71" s="7">
        <v>13023880</v>
      </c>
      <c r="BC71" s="8">
        <v>0</v>
      </c>
      <c r="BD71" s="8">
        <v>0</v>
      </c>
      <c r="BE71" s="9"/>
      <c r="BF71" s="10">
        <f t="shared" si="4"/>
        <v>0.98157695100253517</v>
      </c>
      <c r="BG71" s="10">
        <f t="shared" si="5"/>
        <v>0.96050739801797647</v>
      </c>
      <c r="BH71" s="10">
        <f t="shared" si="6"/>
        <v>0.96050739801797647</v>
      </c>
    </row>
    <row r="72" spans="1:60" x14ac:dyDescent="0.25">
      <c r="A72" s="124" t="s">
        <v>45</v>
      </c>
      <c r="B72" s="123"/>
      <c r="C72" s="124" t="s">
        <v>72</v>
      </c>
      <c r="D72" s="123"/>
      <c r="E72" s="124" t="s">
        <v>72</v>
      </c>
      <c r="F72" s="123"/>
      <c r="G72" s="124" t="s">
        <v>72</v>
      </c>
      <c r="H72" s="123"/>
      <c r="I72" s="124" t="s">
        <v>66</v>
      </c>
      <c r="J72" s="123"/>
      <c r="K72" s="123"/>
      <c r="L72" s="124" t="s">
        <v>75</v>
      </c>
      <c r="M72" s="123"/>
      <c r="N72" s="123"/>
      <c r="O72" s="124"/>
      <c r="P72" s="123"/>
      <c r="Q72" s="124"/>
      <c r="R72" s="123"/>
      <c r="S72" s="122" t="s">
        <v>118</v>
      </c>
      <c r="T72" s="123"/>
      <c r="U72" s="123"/>
      <c r="V72" s="123"/>
      <c r="W72" s="123"/>
      <c r="X72" s="123"/>
      <c r="Y72" s="123"/>
      <c r="Z72" s="123"/>
      <c r="AA72" s="124" t="s">
        <v>48</v>
      </c>
      <c r="AB72" s="123"/>
      <c r="AC72" s="123"/>
      <c r="AD72" s="123"/>
      <c r="AE72" s="123"/>
      <c r="AF72" s="124" t="s">
        <v>49</v>
      </c>
      <c r="AG72" s="123"/>
      <c r="AH72" s="123"/>
      <c r="AI72" s="6">
        <v>10</v>
      </c>
      <c r="AJ72" s="125" t="s">
        <v>50</v>
      </c>
      <c r="AK72" s="123"/>
      <c r="AL72" s="123"/>
      <c r="AM72" s="123"/>
      <c r="AN72" s="123"/>
      <c r="AO72" s="123"/>
      <c r="AP72" s="7">
        <v>185188179</v>
      </c>
      <c r="AQ72" s="7">
        <v>184799399</v>
      </c>
      <c r="AR72" s="7">
        <v>388780</v>
      </c>
      <c r="AS72" s="126">
        <v>0</v>
      </c>
      <c r="AT72" s="123"/>
      <c r="AU72" s="127">
        <v>184799399</v>
      </c>
      <c r="AV72" s="123"/>
      <c r="AW72" s="8">
        <v>0</v>
      </c>
      <c r="AX72" s="7">
        <v>133128027.83</v>
      </c>
      <c r="AY72" s="7">
        <v>51671371.170000002</v>
      </c>
      <c r="AZ72" s="7">
        <v>133128027.83</v>
      </c>
      <c r="BA72" s="8">
        <v>0</v>
      </c>
      <c r="BB72" s="7">
        <v>133128027.83</v>
      </c>
      <c r="BC72" s="8">
        <v>0</v>
      </c>
      <c r="BD72" s="8">
        <v>0</v>
      </c>
      <c r="BE72" s="9"/>
      <c r="BF72" s="10">
        <f t="shared" si="4"/>
        <v>0.99790062193980533</v>
      </c>
      <c r="BG72" s="10">
        <f t="shared" si="5"/>
        <v>0.71887972844098214</v>
      </c>
      <c r="BH72" s="10">
        <f t="shared" si="6"/>
        <v>0.71887972844098214</v>
      </c>
    </row>
    <row r="73" spans="1:60" x14ac:dyDescent="0.25">
      <c r="A73" s="124" t="s">
        <v>45</v>
      </c>
      <c r="B73" s="123"/>
      <c r="C73" s="124" t="s">
        <v>72</v>
      </c>
      <c r="D73" s="123"/>
      <c r="E73" s="124" t="s">
        <v>72</v>
      </c>
      <c r="F73" s="123"/>
      <c r="G73" s="124" t="s">
        <v>72</v>
      </c>
      <c r="H73" s="123"/>
      <c r="I73" s="124" t="s">
        <v>66</v>
      </c>
      <c r="J73" s="123"/>
      <c r="K73" s="123"/>
      <c r="L73" s="124" t="s">
        <v>56</v>
      </c>
      <c r="M73" s="123"/>
      <c r="N73" s="123"/>
      <c r="O73" s="124"/>
      <c r="P73" s="123"/>
      <c r="Q73" s="124"/>
      <c r="R73" s="123"/>
      <c r="S73" s="122" t="s">
        <v>119</v>
      </c>
      <c r="T73" s="123"/>
      <c r="U73" s="123"/>
      <c r="V73" s="123"/>
      <c r="W73" s="123"/>
      <c r="X73" s="123"/>
      <c r="Y73" s="123"/>
      <c r="Z73" s="123"/>
      <c r="AA73" s="124" t="s">
        <v>48</v>
      </c>
      <c r="AB73" s="123"/>
      <c r="AC73" s="123"/>
      <c r="AD73" s="123"/>
      <c r="AE73" s="123"/>
      <c r="AF73" s="124" t="s">
        <v>49</v>
      </c>
      <c r="AG73" s="123"/>
      <c r="AH73" s="123"/>
      <c r="AI73" s="6">
        <v>10</v>
      </c>
      <c r="AJ73" s="125" t="s">
        <v>50</v>
      </c>
      <c r="AK73" s="123"/>
      <c r="AL73" s="123"/>
      <c r="AM73" s="123"/>
      <c r="AN73" s="123"/>
      <c r="AO73" s="123"/>
      <c r="AP73" s="7">
        <v>93000000</v>
      </c>
      <c r="AQ73" s="7">
        <v>93000000</v>
      </c>
      <c r="AR73" s="8">
        <v>0</v>
      </c>
      <c r="AS73" s="126">
        <v>0</v>
      </c>
      <c r="AT73" s="123"/>
      <c r="AU73" s="127">
        <v>90484348</v>
      </c>
      <c r="AV73" s="123"/>
      <c r="AW73" s="7">
        <v>2515652</v>
      </c>
      <c r="AX73" s="7">
        <v>58484348</v>
      </c>
      <c r="AY73" s="7">
        <v>32000000</v>
      </c>
      <c r="AZ73" s="7">
        <v>58484348</v>
      </c>
      <c r="BA73" s="8">
        <v>0</v>
      </c>
      <c r="BB73" s="7">
        <v>58484348</v>
      </c>
      <c r="BC73" s="8">
        <v>0</v>
      </c>
      <c r="BD73" s="8">
        <v>0</v>
      </c>
      <c r="BE73" s="9"/>
      <c r="BF73" s="10">
        <f t="shared" si="4"/>
        <v>0.97294997849462361</v>
      </c>
      <c r="BG73" s="10">
        <f t="shared" si="5"/>
        <v>0.62886395698924735</v>
      </c>
      <c r="BH73" s="10">
        <f t="shared" si="6"/>
        <v>0.62886395698924735</v>
      </c>
    </row>
    <row r="74" spans="1:60" x14ac:dyDescent="0.25">
      <c r="A74" s="124" t="s">
        <v>45</v>
      </c>
      <c r="B74" s="123"/>
      <c r="C74" s="124" t="s">
        <v>72</v>
      </c>
      <c r="D74" s="123"/>
      <c r="E74" s="124" t="s">
        <v>72</v>
      </c>
      <c r="F74" s="123"/>
      <c r="G74" s="124" t="s">
        <v>72</v>
      </c>
      <c r="H74" s="123"/>
      <c r="I74" s="124" t="s">
        <v>66</v>
      </c>
      <c r="J74" s="123"/>
      <c r="K74" s="123"/>
      <c r="L74" s="124" t="s">
        <v>58</v>
      </c>
      <c r="M74" s="123"/>
      <c r="N74" s="123"/>
      <c r="O74" s="124"/>
      <c r="P74" s="123"/>
      <c r="Q74" s="124"/>
      <c r="R74" s="123"/>
      <c r="S74" s="122" t="s">
        <v>120</v>
      </c>
      <c r="T74" s="123"/>
      <c r="U74" s="123"/>
      <c r="V74" s="123"/>
      <c r="W74" s="123"/>
      <c r="X74" s="123"/>
      <c r="Y74" s="123"/>
      <c r="Z74" s="123"/>
      <c r="AA74" s="124" t="s">
        <v>48</v>
      </c>
      <c r="AB74" s="123"/>
      <c r="AC74" s="123"/>
      <c r="AD74" s="123"/>
      <c r="AE74" s="123"/>
      <c r="AF74" s="124" t="s">
        <v>49</v>
      </c>
      <c r="AG74" s="123"/>
      <c r="AH74" s="123"/>
      <c r="AI74" s="6">
        <v>10</v>
      </c>
      <c r="AJ74" s="125" t="s">
        <v>50</v>
      </c>
      <c r="AK74" s="123"/>
      <c r="AL74" s="123"/>
      <c r="AM74" s="123"/>
      <c r="AN74" s="123"/>
      <c r="AO74" s="123"/>
      <c r="AP74" s="7">
        <v>43322165.479999997</v>
      </c>
      <c r="AQ74" s="7">
        <v>38295556.329999998</v>
      </c>
      <c r="AR74" s="7">
        <v>5026609.1500000004</v>
      </c>
      <c r="AS74" s="126">
        <v>0</v>
      </c>
      <c r="AT74" s="123"/>
      <c r="AU74" s="127">
        <v>34277426.979999997</v>
      </c>
      <c r="AV74" s="123"/>
      <c r="AW74" s="7">
        <v>4018129.35</v>
      </c>
      <c r="AX74" s="7">
        <v>23031925.98</v>
      </c>
      <c r="AY74" s="7">
        <v>11245501</v>
      </c>
      <c r="AZ74" s="7">
        <v>23031925.98</v>
      </c>
      <c r="BA74" s="8">
        <v>0</v>
      </c>
      <c r="BB74" s="7">
        <v>23031925.98</v>
      </c>
      <c r="BC74" s="8">
        <v>0</v>
      </c>
      <c r="BD74" s="8">
        <v>0</v>
      </c>
      <c r="BE74" s="9"/>
      <c r="BF74" s="10">
        <f t="shared" si="4"/>
        <v>0.79122145904327956</v>
      </c>
      <c r="BG74" s="10">
        <f t="shared" si="5"/>
        <v>0.53164299902397216</v>
      </c>
      <c r="BH74" s="10">
        <f t="shared" si="6"/>
        <v>0.53164299902397216</v>
      </c>
    </row>
    <row r="75" spans="1:60" x14ac:dyDescent="0.25">
      <c r="A75" s="124" t="s">
        <v>45</v>
      </c>
      <c r="B75" s="123"/>
      <c r="C75" s="124" t="s">
        <v>72</v>
      </c>
      <c r="D75" s="123"/>
      <c r="E75" s="124" t="s">
        <v>72</v>
      </c>
      <c r="F75" s="123"/>
      <c r="G75" s="124" t="s">
        <v>72</v>
      </c>
      <c r="H75" s="123"/>
      <c r="I75" s="124" t="s">
        <v>66</v>
      </c>
      <c r="J75" s="123"/>
      <c r="K75" s="123"/>
      <c r="L75" s="124" t="s">
        <v>60</v>
      </c>
      <c r="M75" s="123"/>
      <c r="N75" s="123"/>
      <c r="O75" s="124"/>
      <c r="P75" s="123"/>
      <c r="Q75" s="124"/>
      <c r="R75" s="123"/>
      <c r="S75" s="122" t="s">
        <v>121</v>
      </c>
      <c r="T75" s="123"/>
      <c r="U75" s="123"/>
      <c r="V75" s="123"/>
      <c r="W75" s="123"/>
      <c r="X75" s="123"/>
      <c r="Y75" s="123"/>
      <c r="Z75" s="123"/>
      <c r="AA75" s="124" t="s">
        <v>48</v>
      </c>
      <c r="AB75" s="123"/>
      <c r="AC75" s="123"/>
      <c r="AD75" s="123"/>
      <c r="AE75" s="123"/>
      <c r="AF75" s="124" t="s">
        <v>49</v>
      </c>
      <c r="AG75" s="123"/>
      <c r="AH75" s="123"/>
      <c r="AI75" s="6">
        <v>10</v>
      </c>
      <c r="AJ75" s="125" t="s">
        <v>50</v>
      </c>
      <c r="AK75" s="123"/>
      <c r="AL75" s="123"/>
      <c r="AM75" s="123"/>
      <c r="AN75" s="123"/>
      <c r="AO75" s="123"/>
      <c r="AP75" s="7">
        <v>230903823.81999999</v>
      </c>
      <c r="AQ75" s="7">
        <v>230903823.81999999</v>
      </c>
      <c r="AR75" s="8">
        <v>0</v>
      </c>
      <c r="AS75" s="126">
        <v>0</v>
      </c>
      <c r="AT75" s="123"/>
      <c r="AU75" s="127">
        <v>209503823.81999999</v>
      </c>
      <c r="AV75" s="123"/>
      <c r="AW75" s="7">
        <v>21400000</v>
      </c>
      <c r="AX75" s="7">
        <v>137246466.93000001</v>
      </c>
      <c r="AY75" s="7">
        <v>72257356.890000001</v>
      </c>
      <c r="AZ75" s="7">
        <v>137246466.93000001</v>
      </c>
      <c r="BA75" s="8">
        <v>0</v>
      </c>
      <c r="BB75" s="7">
        <v>137246466.93000001</v>
      </c>
      <c r="BC75" s="8">
        <v>0</v>
      </c>
      <c r="BD75" s="8">
        <v>0</v>
      </c>
      <c r="BE75" s="9"/>
      <c r="BF75" s="10">
        <f t="shared" si="4"/>
        <v>0.90732072061014346</v>
      </c>
      <c r="BG75" s="10">
        <f t="shared" si="5"/>
        <v>0.59438802120916745</v>
      </c>
      <c r="BH75" s="10">
        <f t="shared" si="6"/>
        <v>0.59438802120916745</v>
      </c>
    </row>
    <row r="76" spans="1:60" x14ac:dyDescent="0.25">
      <c r="A76" s="124" t="s">
        <v>45</v>
      </c>
      <c r="B76" s="123"/>
      <c r="C76" s="124" t="s">
        <v>72</v>
      </c>
      <c r="D76" s="123"/>
      <c r="E76" s="124" t="s">
        <v>72</v>
      </c>
      <c r="F76" s="123"/>
      <c r="G76" s="124" t="s">
        <v>72</v>
      </c>
      <c r="H76" s="123"/>
      <c r="I76" s="124" t="s">
        <v>66</v>
      </c>
      <c r="J76" s="123"/>
      <c r="K76" s="123"/>
      <c r="L76" s="124" t="s">
        <v>60</v>
      </c>
      <c r="M76" s="123"/>
      <c r="N76" s="123"/>
      <c r="O76" s="124"/>
      <c r="P76" s="123"/>
      <c r="Q76" s="124"/>
      <c r="R76" s="123"/>
      <c r="S76" s="122" t="s">
        <v>121</v>
      </c>
      <c r="T76" s="123"/>
      <c r="U76" s="123"/>
      <c r="V76" s="123"/>
      <c r="W76" s="123"/>
      <c r="X76" s="123"/>
      <c r="Y76" s="123"/>
      <c r="Z76" s="123"/>
      <c r="AA76" s="124" t="s">
        <v>95</v>
      </c>
      <c r="AB76" s="123"/>
      <c r="AC76" s="123"/>
      <c r="AD76" s="123"/>
      <c r="AE76" s="123"/>
      <c r="AF76" s="124" t="s">
        <v>49</v>
      </c>
      <c r="AG76" s="123"/>
      <c r="AH76" s="123"/>
      <c r="AI76" s="6">
        <v>20</v>
      </c>
      <c r="AJ76" s="125" t="s">
        <v>96</v>
      </c>
      <c r="AK76" s="123"/>
      <c r="AL76" s="123"/>
      <c r="AM76" s="123"/>
      <c r="AN76" s="123"/>
      <c r="AO76" s="123"/>
      <c r="AP76" s="7">
        <v>13559375</v>
      </c>
      <c r="AQ76" s="7">
        <v>13559375</v>
      </c>
      <c r="AR76" s="8">
        <v>0</v>
      </c>
      <c r="AS76" s="126">
        <v>0</v>
      </c>
      <c r="AT76" s="123"/>
      <c r="AU76" s="127">
        <v>13309569.970000001</v>
      </c>
      <c r="AV76" s="123"/>
      <c r="AW76" s="7">
        <v>249805.03</v>
      </c>
      <c r="AX76" s="7">
        <v>13023880</v>
      </c>
      <c r="AY76" s="7">
        <v>285689.96999999997</v>
      </c>
      <c r="AZ76" s="7">
        <v>13023880</v>
      </c>
      <c r="BA76" s="8">
        <v>0</v>
      </c>
      <c r="BB76" s="7">
        <v>13023880</v>
      </c>
      <c r="BC76" s="8">
        <v>0</v>
      </c>
      <c r="BD76" s="8">
        <v>0</v>
      </c>
      <c r="BE76" s="9"/>
      <c r="BF76" s="10">
        <f t="shared" si="4"/>
        <v>0.98157695100253517</v>
      </c>
      <c r="BG76" s="10">
        <f t="shared" si="5"/>
        <v>0.96050739801797647</v>
      </c>
      <c r="BH76" s="10">
        <f t="shared" si="6"/>
        <v>0.96050739801797647</v>
      </c>
    </row>
    <row r="77" spans="1:60" x14ac:dyDescent="0.25">
      <c r="A77" s="124" t="s">
        <v>45</v>
      </c>
      <c r="B77" s="123"/>
      <c r="C77" s="124" t="s">
        <v>72</v>
      </c>
      <c r="D77" s="123"/>
      <c r="E77" s="124" t="s">
        <v>72</v>
      </c>
      <c r="F77" s="123"/>
      <c r="G77" s="124" t="s">
        <v>72</v>
      </c>
      <c r="H77" s="123"/>
      <c r="I77" s="124" t="s">
        <v>66</v>
      </c>
      <c r="J77" s="123"/>
      <c r="K77" s="123"/>
      <c r="L77" s="124" t="s">
        <v>64</v>
      </c>
      <c r="M77" s="123"/>
      <c r="N77" s="123"/>
      <c r="O77" s="124"/>
      <c r="P77" s="123"/>
      <c r="Q77" s="124"/>
      <c r="R77" s="123"/>
      <c r="S77" s="122" t="s">
        <v>122</v>
      </c>
      <c r="T77" s="123"/>
      <c r="U77" s="123"/>
      <c r="V77" s="123"/>
      <c r="W77" s="123"/>
      <c r="X77" s="123"/>
      <c r="Y77" s="123"/>
      <c r="Z77" s="123"/>
      <c r="AA77" s="124" t="s">
        <v>48</v>
      </c>
      <c r="AB77" s="123"/>
      <c r="AC77" s="123"/>
      <c r="AD77" s="123"/>
      <c r="AE77" s="123"/>
      <c r="AF77" s="124" t="s">
        <v>49</v>
      </c>
      <c r="AG77" s="123"/>
      <c r="AH77" s="123"/>
      <c r="AI77" s="6">
        <v>10</v>
      </c>
      <c r="AJ77" s="125" t="s">
        <v>50</v>
      </c>
      <c r="AK77" s="123"/>
      <c r="AL77" s="123"/>
      <c r="AM77" s="123"/>
      <c r="AN77" s="123"/>
      <c r="AO77" s="123"/>
      <c r="AP77" s="7">
        <v>40379175</v>
      </c>
      <c r="AQ77" s="7">
        <v>32169677.780000001</v>
      </c>
      <c r="AR77" s="7">
        <v>8209497.2199999997</v>
      </c>
      <c r="AS77" s="126">
        <v>0</v>
      </c>
      <c r="AT77" s="123"/>
      <c r="AU77" s="127">
        <v>32169677.780000001</v>
      </c>
      <c r="AV77" s="123"/>
      <c r="AW77" s="8">
        <v>0</v>
      </c>
      <c r="AX77" s="7">
        <v>26057509.780000001</v>
      </c>
      <c r="AY77" s="7">
        <v>6112168</v>
      </c>
      <c r="AZ77" s="7">
        <v>26057509.780000001</v>
      </c>
      <c r="BA77" s="8">
        <v>0</v>
      </c>
      <c r="BB77" s="7">
        <v>26057509.780000001</v>
      </c>
      <c r="BC77" s="8">
        <v>0</v>
      </c>
      <c r="BD77" s="8">
        <v>0</v>
      </c>
      <c r="BE77" s="9"/>
      <c r="BF77" s="10">
        <f t="shared" si="4"/>
        <v>0.79668982290995305</v>
      </c>
      <c r="BG77" s="10">
        <f t="shared" si="5"/>
        <v>0.64532050939624208</v>
      </c>
      <c r="BH77" s="10">
        <f t="shared" si="6"/>
        <v>0.64532050939624208</v>
      </c>
    </row>
    <row r="78" spans="1:60" x14ac:dyDescent="0.25">
      <c r="A78" s="124" t="s">
        <v>45</v>
      </c>
      <c r="B78" s="123"/>
      <c r="C78" s="124" t="s">
        <v>72</v>
      </c>
      <c r="D78" s="123"/>
      <c r="E78" s="124" t="s">
        <v>72</v>
      </c>
      <c r="F78" s="123"/>
      <c r="G78" s="124" t="s">
        <v>72</v>
      </c>
      <c r="H78" s="123"/>
      <c r="I78" s="124" t="s">
        <v>68</v>
      </c>
      <c r="J78" s="123"/>
      <c r="K78" s="123"/>
      <c r="L78" s="124"/>
      <c r="M78" s="123"/>
      <c r="N78" s="123"/>
      <c r="O78" s="124"/>
      <c r="P78" s="123"/>
      <c r="Q78" s="124"/>
      <c r="R78" s="123"/>
      <c r="S78" s="122" t="s">
        <v>123</v>
      </c>
      <c r="T78" s="123"/>
      <c r="U78" s="123"/>
      <c r="V78" s="123"/>
      <c r="W78" s="123"/>
      <c r="X78" s="123"/>
      <c r="Y78" s="123"/>
      <c r="Z78" s="123"/>
      <c r="AA78" s="124" t="s">
        <v>48</v>
      </c>
      <c r="AB78" s="123"/>
      <c r="AC78" s="123"/>
      <c r="AD78" s="123"/>
      <c r="AE78" s="123"/>
      <c r="AF78" s="124" t="s">
        <v>49</v>
      </c>
      <c r="AG78" s="123"/>
      <c r="AH78" s="123"/>
      <c r="AI78" s="6">
        <v>10</v>
      </c>
      <c r="AJ78" s="125" t="s">
        <v>50</v>
      </c>
      <c r="AK78" s="123"/>
      <c r="AL78" s="123"/>
      <c r="AM78" s="123"/>
      <c r="AN78" s="123"/>
      <c r="AO78" s="123"/>
      <c r="AP78" s="7">
        <v>6123700</v>
      </c>
      <c r="AQ78" s="7">
        <v>6123700</v>
      </c>
      <c r="AR78" s="8">
        <v>0</v>
      </c>
      <c r="AS78" s="126">
        <v>0</v>
      </c>
      <c r="AT78" s="123"/>
      <c r="AU78" s="127">
        <v>4615290</v>
      </c>
      <c r="AV78" s="123"/>
      <c r="AW78" s="7">
        <v>1508410</v>
      </c>
      <c r="AX78" s="7">
        <v>4615290</v>
      </c>
      <c r="AY78" s="8">
        <v>0</v>
      </c>
      <c r="AZ78" s="7">
        <v>4615290</v>
      </c>
      <c r="BA78" s="8">
        <v>0</v>
      </c>
      <c r="BB78" s="7">
        <v>4615290</v>
      </c>
      <c r="BC78" s="8">
        <v>0</v>
      </c>
      <c r="BD78" s="8">
        <v>0</v>
      </c>
      <c r="BE78" s="9"/>
      <c r="BF78" s="10">
        <f t="shared" si="4"/>
        <v>0.75367669872789322</v>
      </c>
      <c r="BG78" s="10">
        <f t="shared" si="5"/>
        <v>0.75367669872789322</v>
      </c>
      <c r="BH78" s="10">
        <f t="shared" si="6"/>
        <v>0.75367669872789322</v>
      </c>
    </row>
    <row r="79" spans="1:60" x14ac:dyDescent="0.25">
      <c r="A79" s="124" t="s">
        <v>45</v>
      </c>
      <c r="B79" s="123"/>
      <c r="C79" s="124" t="s">
        <v>72</v>
      </c>
      <c r="D79" s="123"/>
      <c r="E79" s="124" t="s">
        <v>72</v>
      </c>
      <c r="F79" s="123"/>
      <c r="G79" s="124" t="s">
        <v>72</v>
      </c>
      <c r="H79" s="123"/>
      <c r="I79" s="124" t="s">
        <v>68</v>
      </c>
      <c r="J79" s="123"/>
      <c r="K79" s="123"/>
      <c r="L79" s="124" t="s">
        <v>58</v>
      </c>
      <c r="M79" s="123"/>
      <c r="N79" s="123"/>
      <c r="O79" s="124"/>
      <c r="P79" s="123"/>
      <c r="Q79" s="124"/>
      <c r="R79" s="123"/>
      <c r="S79" s="122" t="s">
        <v>124</v>
      </c>
      <c r="T79" s="123"/>
      <c r="U79" s="123"/>
      <c r="V79" s="123"/>
      <c r="W79" s="123"/>
      <c r="X79" s="123"/>
      <c r="Y79" s="123"/>
      <c r="Z79" s="123"/>
      <c r="AA79" s="124" t="s">
        <v>48</v>
      </c>
      <c r="AB79" s="123"/>
      <c r="AC79" s="123"/>
      <c r="AD79" s="123"/>
      <c r="AE79" s="123"/>
      <c r="AF79" s="124" t="s">
        <v>49</v>
      </c>
      <c r="AG79" s="123"/>
      <c r="AH79" s="123"/>
      <c r="AI79" s="6">
        <v>10</v>
      </c>
      <c r="AJ79" s="125" t="s">
        <v>50</v>
      </c>
      <c r="AK79" s="123"/>
      <c r="AL79" s="123"/>
      <c r="AM79" s="123"/>
      <c r="AN79" s="123"/>
      <c r="AO79" s="123"/>
      <c r="AP79" s="7">
        <v>6123700</v>
      </c>
      <c r="AQ79" s="7">
        <v>6123700</v>
      </c>
      <c r="AR79" s="8">
        <v>0</v>
      </c>
      <c r="AS79" s="126">
        <v>0</v>
      </c>
      <c r="AT79" s="123"/>
      <c r="AU79" s="127">
        <v>4615290</v>
      </c>
      <c r="AV79" s="123"/>
      <c r="AW79" s="7">
        <v>1508410</v>
      </c>
      <c r="AX79" s="7">
        <v>4615290</v>
      </c>
      <c r="AY79" s="8">
        <v>0</v>
      </c>
      <c r="AZ79" s="7">
        <v>4615290</v>
      </c>
      <c r="BA79" s="8">
        <v>0</v>
      </c>
      <c r="BB79" s="7">
        <v>4615290</v>
      </c>
      <c r="BC79" s="8">
        <v>0</v>
      </c>
      <c r="BD79" s="8">
        <v>0</v>
      </c>
      <c r="BE79" s="9"/>
      <c r="BF79" s="10">
        <f t="shared" si="4"/>
        <v>0.75367669872789322</v>
      </c>
      <c r="BG79" s="10">
        <f t="shared" si="5"/>
        <v>0.75367669872789322</v>
      </c>
      <c r="BH79" s="10">
        <f t="shared" si="6"/>
        <v>0.75367669872789322</v>
      </c>
    </row>
    <row r="80" spans="1:60" x14ac:dyDescent="0.25">
      <c r="A80" s="124" t="s">
        <v>45</v>
      </c>
      <c r="B80" s="123"/>
      <c r="C80" s="124" t="s">
        <v>72</v>
      </c>
      <c r="D80" s="123"/>
      <c r="E80" s="124" t="s">
        <v>72</v>
      </c>
      <c r="F80" s="123"/>
      <c r="G80" s="124" t="s">
        <v>72</v>
      </c>
      <c r="H80" s="123"/>
      <c r="I80" s="124" t="s">
        <v>68</v>
      </c>
      <c r="J80" s="123"/>
      <c r="K80" s="123"/>
      <c r="L80" s="124" t="s">
        <v>62</v>
      </c>
      <c r="M80" s="123"/>
      <c r="N80" s="123"/>
      <c r="O80" s="124"/>
      <c r="P80" s="123"/>
      <c r="Q80" s="124"/>
      <c r="R80" s="123"/>
      <c r="S80" s="122" t="s">
        <v>125</v>
      </c>
      <c r="T80" s="123"/>
      <c r="U80" s="123"/>
      <c r="V80" s="123"/>
      <c r="W80" s="123"/>
      <c r="X80" s="123"/>
      <c r="Y80" s="123"/>
      <c r="Z80" s="123"/>
      <c r="AA80" s="124" t="s">
        <v>48</v>
      </c>
      <c r="AB80" s="123"/>
      <c r="AC80" s="123"/>
      <c r="AD80" s="123"/>
      <c r="AE80" s="123"/>
      <c r="AF80" s="124" t="s">
        <v>49</v>
      </c>
      <c r="AG80" s="123"/>
      <c r="AH80" s="123"/>
      <c r="AI80" s="6">
        <v>10</v>
      </c>
      <c r="AJ80" s="125" t="s">
        <v>50</v>
      </c>
      <c r="AK80" s="123"/>
      <c r="AL80" s="123"/>
      <c r="AM80" s="123"/>
      <c r="AN80" s="123"/>
      <c r="AO80" s="123"/>
      <c r="AP80" s="8">
        <v>0</v>
      </c>
      <c r="AQ80" s="8">
        <v>0</v>
      </c>
      <c r="AR80" s="8">
        <v>0</v>
      </c>
      <c r="AS80" s="126">
        <v>0</v>
      </c>
      <c r="AT80" s="123"/>
      <c r="AU80" s="126">
        <v>0</v>
      </c>
      <c r="AV80" s="123"/>
      <c r="AW80" s="8">
        <v>0</v>
      </c>
      <c r="AX80" s="8">
        <v>0</v>
      </c>
      <c r="AY80" s="8">
        <v>0</v>
      </c>
      <c r="AZ80" s="8">
        <v>0</v>
      </c>
      <c r="BA80" s="8">
        <v>0</v>
      </c>
      <c r="BB80" s="8">
        <v>0</v>
      </c>
      <c r="BC80" s="8">
        <v>0</v>
      </c>
      <c r="BD80" s="8">
        <v>0</v>
      </c>
      <c r="BE80" s="9"/>
      <c r="BF80" s="10"/>
      <c r="BG80" s="10"/>
      <c r="BH80" s="10"/>
    </row>
    <row r="81" spans="1:60" s="21" customFormat="1" x14ac:dyDescent="0.2">
      <c r="A81" s="134" t="s">
        <v>126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20">
        <f>AP47+AP48</f>
        <v>787877494</v>
      </c>
      <c r="AQ81" s="20">
        <f>AQ47+AQ48</f>
        <v>772405523.13</v>
      </c>
      <c r="AR81" s="20">
        <f>AR47+AR48</f>
        <v>15471970.869999999</v>
      </c>
      <c r="AS81" s="136">
        <f>AS47+AS48</f>
        <v>0</v>
      </c>
      <c r="AT81" s="136"/>
      <c r="AU81" s="136">
        <f>AU47+AU48</f>
        <v>715140672.19000006</v>
      </c>
      <c r="AV81" s="136"/>
      <c r="AW81" s="20">
        <f t="shared" ref="AW81:BD81" si="7">AW47+AW48</f>
        <v>57264850.939999998</v>
      </c>
      <c r="AX81" s="20">
        <f t="shared" si="7"/>
        <v>519918893.01999998</v>
      </c>
      <c r="AY81" s="20">
        <f t="shared" si="7"/>
        <v>195221779.16999999</v>
      </c>
      <c r="AZ81" s="20">
        <f t="shared" si="7"/>
        <v>519918893.01999998</v>
      </c>
      <c r="BA81" s="20">
        <f t="shared" si="7"/>
        <v>0</v>
      </c>
      <c r="BB81" s="20">
        <f t="shared" si="7"/>
        <v>519918893.01999998</v>
      </c>
      <c r="BC81" s="20">
        <f t="shared" si="7"/>
        <v>0</v>
      </c>
      <c r="BD81" s="20">
        <f t="shared" si="7"/>
        <v>0</v>
      </c>
      <c r="BE81" s="17">
        <f>+AQ81/AP81</f>
        <v>0.98036246626179169</v>
      </c>
      <c r="BF81" s="18">
        <f t="shared" ref="BF81:BH140" si="8">+AU81/AP81</f>
        <v>0.90768003609200698</v>
      </c>
      <c r="BG81" s="18">
        <f t="shared" ref="BG81:BG140" si="9">+AX81/AP81</f>
        <v>0.65989814023041504</v>
      </c>
      <c r="BH81" s="18">
        <f t="shared" ref="BH81:BH140" si="10">+BB81/AP81</f>
        <v>0.65989814023041504</v>
      </c>
    </row>
    <row r="82" spans="1:60" s="15" customFormat="1" x14ac:dyDescent="0.25">
      <c r="A82" s="130" t="s">
        <v>45</v>
      </c>
      <c r="B82" s="129"/>
      <c r="C82" s="130" t="s">
        <v>82</v>
      </c>
      <c r="D82" s="129"/>
      <c r="E82" s="130"/>
      <c r="F82" s="129"/>
      <c r="G82" s="130"/>
      <c r="H82" s="129"/>
      <c r="I82" s="130"/>
      <c r="J82" s="129"/>
      <c r="K82" s="129"/>
      <c r="L82" s="130"/>
      <c r="M82" s="129"/>
      <c r="N82" s="129"/>
      <c r="O82" s="130"/>
      <c r="P82" s="129"/>
      <c r="Q82" s="130"/>
      <c r="R82" s="129"/>
      <c r="S82" s="128" t="s">
        <v>127</v>
      </c>
      <c r="T82" s="129"/>
      <c r="U82" s="129"/>
      <c r="V82" s="129"/>
      <c r="W82" s="129"/>
      <c r="X82" s="129"/>
      <c r="Y82" s="129"/>
      <c r="Z82" s="129"/>
      <c r="AA82" s="130" t="s">
        <v>48</v>
      </c>
      <c r="AB82" s="129"/>
      <c r="AC82" s="129"/>
      <c r="AD82" s="129"/>
      <c r="AE82" s="129"/>
      <c r="AF82" s="130" t="s">
        <v>49</v>
      </c>
      <c r="AG82" s="129"/>
      <c r="AH82" s="129"/>
      <c r="AI82" s="11">
        <v>10</v>
      </c>
      <c r="AJ82" s="131" t="s">
        <v>50</v>
      </c>
      <c r="AK82" s="129"/>
      <c r="AL82" s="129"/>
      <c r="AM82" s="129"/>
      <c r="AN82" s="129"/>
      <c r="AO82" s="129"/>
      <c r="AP82" s="12">
        <v>447552069</v>
      </c>
      <c r="AQ82" s="12">
        <v>288960317</v>
      </c>
      <c r="AR82" s="12">
        <v>158591752</v>
      </c>
      <c r="AS82" s="132">
        <v>0</v>
      </c>
      <c r="AT82" s="129"/>
      <c r="AU82" s="133">
        <v>288960317</v>
      </c>
      <c r="AV82" s="129"/>
      <c r="AW82" s="13">
        <v>0</v>
      </c>
      <c r="AX82" s="12">
        <v>288960317</v>
      </c>
      <c r="AY82" s="13">
        <v>0</v>
      </c>
      <c r="AZ82" s="12">
        <v>288960317</v>
      </c>
      <c r="BA82" s="13">
        <v>0</v>
      </c>
      <c r="BB82" s="12">
        <v>288960317</v>
      </c>
      <c r="BC82" s="13">
        <v>0</v>
      </c>
      <c r="BD82" s="12">
        <v>12203912</v>
      </c>
      <c r="BE82" s="14"/>
      <c r="BF82" s="10">
        <f t="shared" si="8"/>
        <v>0.64564625440263579</v>
      </c>
      <c r="BG82" s="10">
        <f t="shared" si="9"/>
        <v>0.64564625440263579</v>
      </c>
      <c r="BH82" s="10">
        <f t="shared" si="10"/>
        <v>0.64564625440263579</v>
      </c>
    </row>
    <row r="83" spans="1:60" x14ac:dyDescent="0.25">
      <c r="A83" s="124" t="s">
        <v>45</v>
      </c>
      <c r="B83" s="123"/>
      <c r="C83" s="124" t="s">
        <v>82</v>
      </c>
      <c r="D83" s="123"/>
      <c r="E83" s="124" t="s">
        <v>128</v>
      </c>
      <c r="F83" s="123"/>
      <c r="G83" s="124"/>
      <c r="H83" s="123"/>
      <c r="I83" s="124"/>
      <c r="J83" s="123"/>
      <c r="K83" s="123"/>
      <c r="L83" s="124"/>
      <c r="M83" s="123"/>
      <c r="N83" s="123"/>
      <c r="O83" s="124"/>
      <c r="P83" s="123"/>
      <c r="Q83" s="124"/>
      <c r="R83" s="123"/>
      <c r="S83" s="122" t="s">
        <v>129</v>
      </c>
      <c r="T83" s="123"/>
      <c r="U83" s="123"/>
      <c r="V83" s="123"/>
      <c r="W83" s="123"/>
      <c r="X83" s="123"/>
      <c r="Y83" s="123"/>
      <c r="Z83" s="123"/>
      <c r="AA83" s="124" t="s">
        <v>48</v>
      </c>
      <c r="AB83" s="123"/>
      <c r="AC83" s="123"/>
      <c r="AD83" s="123"/>
      <c r="AE83" s="123"/>
      <c r="AF83" s="124" t="s">
        <v>49</v>
      </c>
      <c r="AG83" s="123"/>
      <c r="AH83" s="123"/>
      <c r="AI83" s="6">
        <v>10</v>
      </c>
      <c r="AJ83" s="125" t="s">
        <v>50</v>
      </c>
      <c r="AK83" s="123"/>
      <c r="AL83" s="123"/>
      <c r="AM83" s="123"/>
      <c r="AN83" s="123"/>
      <c r="AO83" s="123"/>
      <c r="AP83" s="7">
        <v>19698155</v>
      </c>
      <c r="AQ83" s="7">
        <v>16412870</v>
      </c>
      <c r="AR83" s="7">
        <v>3285285</v>
      </c>
      <c r="AS83" s="126">
        <v>0</v>
      </c>
      <c r="AT83" s="123"/>
      <c r="AU83" s="127">
        <v>16412870</v>
      </c>
      <c r="AV83" s="123"/>
      <c r="AW83" s="8">
        <v>0</v>
      </c>
      <c r="AX83" s="7">
        <v>16412870</v>
      </c>
      <c r="AY83" s="8">
        <v>0</v>
      </c>
      <c r="AZ83" s="7">
        <v>16412870</v>
      </c>
      <c r="BA83" s="8">
        <v>0</v>
      </c>
      <c r="BB83" s="7">
        <v>16412870</v>
      </c>
      <c r="BC83" s="8">
        <v>0</v>
      </c>
      <c r="BD83" s="7">
        <v>12203912</v>
      </c>
      <c r="BE83" s="9"/>
      <c r="BF83" s="10">
        <f t="shared" si="8"/>
        <v>0.83321864408113344</v>
      </c>
      <c r="BG83" s="10">
        <f t="shared" si="9"/>
        <v>0.83321864408113344</v>
      </c>
      <c r="BH83" s="10">
        <f t="shared" si="10"/>
        <v>0.83321864408113344</v>
      </c>
    </row>
    <row r="84" spans="1:60" x14ac:dyDescent="0.25">
      <c r="A84" s="124" t="s">
        <v>45</v>
      </c>
      <c r="B84" s="123"/>
      <c r="C84" s="124" t="s">
        <v>82</v>
      </c>
      <c r="D84" s="123"/>
      <c r="E84" s="124" t="s">
        <v>128</v>
      </c>
      <c r="F84" s="123"/>
      <c r="G84" s="124" t="s">
        <v>72</v>
      </c>
      <c r="H84" s="123"/>
      <c r="I84" s="124"/>
      <c r="J84" s="123"/>
      <c r="K84" s="123"/>
      <c r="L84" s="124"/>
      <c r="M84" s="123"/>
      <c r="N84" s="123"/>
      <c r="O84" s="124"/>
      <c r="P84" s="123"/>
      <c r="Q84" s="124"/>
      <c r="R84" s="123"/>
      <c r="S84" s="122" t="s">
        <v>130</v>
      </c>
      <c r="T84" s="123"/>
      <c r="U84" s="123"/>
      <c r="V84" s="123"/>
      <c r="W84" s="123"/>
      <c r="X84" s="123"/>
      <c r="Y84" s="123"/>
      <c r="Z84" s="123"/>
      <c r="AA84" s="124" t="s">
        <v>48</v>
      </c>
      <c r="AB84" s="123"/>
      <c r="AC84" s="123"/>
      <c r="AD84" s="123"/>
      <c r="AE84" s="123"/>
      <c r="AF84" s="124" t="s">
        <v>49</v>
      </c>
      <c r="AG84" s="123"/>
      <c r="AH84" s="123"/>
      <c r="AI84" s="6">
        <v>10</v>
      </c>
      <c r="AJ84" s="125" t="s">
        <v>50</v>
      </c>
      <c r="AK84" s="123"/>
      <c r="AL84" s="123"/>
      <c r="AM84" s="123"/>
      <c r="AN84" s="123"/>
      <c r="AO84" s="123"/>
      <c r="AP84" s="7">
        <v>19698155</v>
      </c>
      <c r="AQ84" s="7">
        <v>16412870</v>
      </c>
      <c r="AR84" s="7">
        <v>3285285</v>
      </c>
      <c r="AS84" s="126">
        <v>0</v>
      </c>
      <c r="AT84" s="123"/>
      <c r="AU84" s="127">
        <v>16412870</v>
      </c>
      <c r="AV84" s="123"/>
      <c r="AW84" s="8">
        <v>0</v>
      </c>
      <c r="AX84" s="7">
        <v>16412870</v>
      </c>
      <c r="AY84" s="8">
        <v>0</v>
      </c>
      <c r="AZ84" s="7">
        <v>16412870</v>
      </c>
      <c r="BA84" s="8">
        <v>0</v>
      </c>
      <c r="BB84" s="7">
        <v>16412870</v>
      </c>
      <c r="BC84" s="8">
        <v>0</v>
      </c>
      <c r="BD84" s="7">
        <v>12203912</v>
      </c>
      <c r="BE84" s="9"/>
      <c r="BF84" s="10">
        <f t="shared" si="8"/>
        <v>0.83321864408113344</v>
      </c>
      <c r="BG84" s="10">
        <f t="shared" si="9"/>
        <v>0.83321864408113344</v>
      </c>
      <c r="BH84" s="10">
        <f t="shared" si="10"/>
        <v>0.83321864408113344</v>
      </c>
    </row>
    <row r="85" spans="1:60" s="15" customFormat="1" x14ac:dyDescent="0.25">
      <c r="A85" s="130" t="s">
        <v>45</v>
      </c>
      <c r="B85" s="129"/>
      <c r="C85" s="130" t="s">
        <v>82</v>
      </c>
      <c r="D85" s="129"/>
      <c r="E85" s="130" t="s">
        <v>128</v>
      </c>
      <c r="F85" s="129"/>
      <c r="G85" s="130" t="s">
        <v>72</v>
      </c>
      <c r="H85" s="129"/>
      <c r="I85" s="130" t="s">
        <v>131</v>
      </c>
      <c r="J85" s="129"/>
      <c r="K85" s="129"/>
      <c r="L85" s="130"/>
      <c r="M85" s="129"/>
      <c r="N85" s="129"/>
      <c r="O85" s="130"/>
      <c r="P85" s="129"/>
      <c r="Q85" s="130"/>
      <c r="R85" s="129"/>
      <c r="S85" s="128" t="s">
        <v>132</v>
      </c>
      <c r="T85" s="129"/>
      <c r="U85" s="129"/>
      <c r="V85" s="129"/>
      <c r="W85" s="129"/>
      <c r="X85" s="129"/>
      <c r="Y85" s="129"/>
      <c r="Z85" s="129"/>
      <c r="AA85" s="130" t="s">
        <v>48</v>
      </c>
      <c r="AB85" s="129"/>
      <c r="AC85" s="129"/>
      <c r="AD85" s="129"/>
      <c r="AE85" s="129"/>
      <c r="AF85" s="130" t="s">
        <v>49</v>
      </c>
      <c r="AG85" s="129"/>
      <c r="AH85" s="129"/>
      <c r="AI85" s="11">
        <v>10</v>
      </c>
      <c r="AJ85" s="131" t="s">
        <v>50</v>
      </c>
      <c r="AK85" s="129"/>
      <c r="AL85" s="129"/>
      <c r="AM85" s="129"/>
      <c r="AN85" s="129"/>
      <c r="AO85" s="129"/>
      <c r="AP85" s="12">
        <v>19698155</v>
      </c>
      <c r="AQ85" s="12">
        <v>16412870</v>
      </c>
      <c r="AR85" s="12">
        <v>3285285</v>
      </c>
      <c r="AS85" s="132">
        <v>0</v>
      </c>
      <c r="AT85" s="129"/>
      <c r="AU85" s="133">
        <v>16412870</v>
      </c>
      <c r="AV85" s="129"/>
      <c r="AW85" s="13">
        <v>0</v>
      </c>
      <c r="AX85" s="12">
        <v>16412870</v>
      </c>
      <c r="AY85" s="13">
        <v>0</v>
      </c>
      <c r="AZ85" s="12">
        <v>16412870</v>
      </c>
      <c r="BA85" s="13">
        <v>0</v>
      </c>
      <c r="BB85" s="12">
        <v>16412870</v>
      </c>
      <c r="BC85" s="13">
        <v>0</v>
      </c>
      <c r="BD85" s="12">
        <v>12203912</v>
      </c>
      <c r="BE85" s="14"/>
      <c r="BF85" s="10">
        <f t="shared" si="8"/>
        <v>0.83321864408113344</v>
      </c>
      <c r="BG85" s="10">
        <f t="shared" si="9"/>
        <v>0.83321864408113344</v>
      </c>
      <c r="BH85" s="10">
        <f t="shared" si="10"/>
        <v>0.83321864408113344</v>
      </c>
    </row>
    <row r="86" spans="1:60" x14ac:dyDescent="0.25">
      <c r="A86" s="124" t="s">
        <v>45</v>
      </c>
      <c r="B86" s="123"/>
      <c r="C86" s="124" t="s">
        <v>82</v>
      </c>
      <c r="D86" s="123"/>
      <c r="E86" s="124" t="s">
        <v>128</v>
      </c>
      <c r="F86" s="123"/>
      <c r="G86" s="124" t="s">
        <v>72</v>
      </c>
      <c r="H86" s="123"/>
      <c r="I86" s="124" t="s">
        <v>131</v>
      </c>
      <c r="J86" s="123"/>
      <c r="K86" s="123"/>
      <c r="L86" s="124" t="s">
        <v>53</v>
      </c>
      <c r="M86" s="123"/>
      <c r="N86" s="123"/>
      <c r="O86" s="124"/>
      <c r="P86" s="123"/>
      <c r="Q86" s="124"/>
      <c r="R86" s="123"/>
      <c r="S86" s="122" t="s">
        <v>133</v>
      </c>
      <c r="T86" s="123"/>
      <c r="U86" s="123"/>
      <c r="V86" s="123"/>
      <c r="W86" s="123"/>
      <c r="X86" s="123"/>
      <c r="Y86" s="123"/>
      <c r="Z86" s="123"/>
      <c r="AA86" s="124" t="s">
        <v>48</v>
      </c>
      <c r="AB86" s="123"/>
      <c r="AC86" s="123"/>
      <c r="AD86" s="123"/>
      <c r="AE86" s="123"/>
      <c r="AF86" s="124" t="s">
        <v>49</v>
      </c>
      <c r="AG86" s="123"/>
      <c r="AH86" s="123"/>
      <c r="AI86" s="6">
        <v>10</v>
      </c>
      <c r="AJ86" s="125" t="s">
        <v>50</v>
      </c>
      <c r="AK86" s="123"/>
      <c r="AL86" s="123"/>
      <c r="AM86" s="123"/>
      <c r="AN86" s="123"/>
      <c r="AO86" s="123"/>
      <c r="AP86" s="7">
        <v>17515875</v>
      </c>
      <c r="AQ86" s="7">
        <v>16010590</v>
      </c>
      <c r="AR86" s="7">
        <v>1505285</v>
      </c>
      <c r="AS86" s="126">
        <v>0</v>
      </c>
      <c r="AT86" s="123"/>
      <c r="AU86" s="127">
        <v>16010590</v>
      </c>
      <c r="AV86" s="123"/>
      <c r="AW86" s="8">
        <v>0</v>
      </c>
      <c r="AX86" s="7">
        <v>16010590</v>
      </c>
      <c r="AY86" s="8">
        <v>0</v>
      </c>
      <c r="AZ86" s="7">
        <v>16010590</v>
      </c>
      <c r="BA86" s="8">
        <v>0</v>
      </c>
      <c r="BB86" s="7">
        <v>16010590</v>
      </c>
      <c r="BC86" s="8">
        <v>0</v>
      </c>
      <c r="BD86" s="7">
        <v>5431729</v>
      </c>
      <c r="BE86" s="9"/>
      <c r="BF86" s="10">
        <f t="shared" si="8"/>
        <v>0.91406167262554683</v>
      </c>
      <c r="BG86" s="10">
        <f t="shared" si="9"/>
        <v>0.91406167262554683</v>
      </c>
      <c r="BH86" s="10">
        <f t="shared" si="10"/>
        <v>0.91406167262554683</v>
      </c>
    </row>
    <row r="87" spans="1:60" x14ac:dyDescent="0.25">
      <c r="A87" s="124" t="s">
        <v>45</v>
      </c>
      <c r="B87" s="123"/>
      <c r="C87" s="124" t="s">
        <v>82</v>
      </c>
      <c r="D87" s="123"/>
      <c r="E87" s="124" t="s">
        <v>128</v>
      </c>
      <c r="F87" s="123"/>
      <c r="G87" s="124" t="s">
        <v>72</v>
      </c>
      <c r="H87" s="123"/>
      <c r="I87" s="124" t="s">
        <v>131</v>
      </c>
      <c r="J87" s="123"/>
      <c r="K87" s="123"/>
      <c r="L87" s="124" t="s">
        <v>75</v>
      </c>
      <c r="M87" s="123"/>
      <c r="N87" s="123"/>
      <c r="O87" s="124"/>
      <c r="P87" s="123"/>
      <c r="Q87" s="124"/>
      <c r="R87" s="123"/>
      <c r="S87" s="122" t="s">
        <v>134</v>
      </c>
      <c r="T87" s="123"/>
      <c r="U87" s="123"/>
      <c r="V87" s="123"/>
      <c r="W87" s="123"/>
      <c r="X87" s="123"/>
      <c r="Y87" s="123"/>
      <c r="Z87" s="123"/>
      <c r="AA87" s="124" t="s">
        <v>48</v>
      </c>
      <c r="AB87" s="123"/>
      <c r="AC87" s="123"/>
      <c r="AD87" s="123"/>
      <c r="AE87" s="123"/>
      <c r="AF87" s="124" t="s">
        <v>49</v>
      </c>
      <c r="AG87" s="123"/>
      <c r="AH87" s="123"/>
      <c r="AI87" s="6">
        <v>10</v>
      </c>
      <c r="AJ87" s="125" t="s">
        <v>50</v>
      </c>
      <c r="AK87" s="123"/>
      <c r="AL87" s="123"/>
      <c r="AM87" s="123"/>
      <c r="AN87" s="123"/>
      <c r="AO87" s="123"/>
      <c r="AP87" s="7">
        <v>2182280</v>
      </c>
      <c r="AQ87" s="7">
        <v>402280</v>
      </c>
      <c r="AR87" s="7">
        <v>1780000</v>
      </c>
      <c r="AS87" s="126">
        <v>0</v>
      </c>
      <c r="AT87" s="123"/>
      <c r="AU87" s="127">
        <v>402280</v>
      </c>
      <c r="AV87" s="123"/>
      <c r="AW87" s="8">
        <v>0</v>
      </c>
      <c r="AX87" s="7">
        <v>402280</v>
      </c>
      <c r="AY87" s="8">
        <v>0</v>
      </c>
      <c r="AZ87" s="7">
        <v>402280</v>
      </c>
      <c r="BA87" s="8">
        <v>0</v>
      </c>
      <c r="BB87" s="7">
        <v>402280</v>
      </c>
      <c r="BC87" s="8">
        <v>0</v>
      </c>
      <c r="BD87" s="7">
        <v>6772183</v>
      </c>
      <c r="BE87" s="9"/>
      <c r="BF87" s="10">
        <f t="shared" si="8"/>
        <v>0.18433931484502447</v>
      </c>
      <c r="BG87" s="10">
        <f t="shared" si="9"/>
        <v>0.18433931484502447</v>
      </c>
      <c r="BH87" s="10">
        <f t="shared" si="10"/>
        <v>0.18433931484502447</v>
      </c>
    </row>
    <row r="88" spans="1:60" s="15" customFormat="1" x14ac:dyDescent="0.25">
      <c r="A88" s="130" t="s">
        <v>45</v>
      </c>
      <c r="B88" s="129"/>
      <c r="C88" s="130" t="s">
        <v>82</v>
      </c>
      <c r="D88" s="129"/>
      <c r="E88" s="130" t="s">
        <v>135</v>
      </c>
      <c r="F88" s="129"/>
      <c r="G88" s="130"/>
      <c r="H88" s="129"/>
      <c r="I88" s="130"/>
      <c r="J88" s="129"/>
      <c r="K88" s="129"/>
      <c r="L88" s="130"/>
      <c r="M88" s="129"/>
      <c r="N88" s="129"/>
      <c r="O88" s="130"/>
      <c r="P88" s="129"/>
      <c r="Q88" s="130"/>
      <c r="R88" s="129"/>
      <c r="S88" s="128" t="s">
        <v>136</v>
      </c>
      <c r="T88" s="129"/>
      <c r="U88" s="129"/>
      <c r="V88" s="129"/>
      <c r="W88" s="129"/>
      <c r="X88" s="129"/>
      <c r="Y88" s="129"/>
      <c r="Z88" s="129"/>
      <c r="AA88" s="130" t="s">
        <v>48</v>
      </c>
      <c r="AB88" s="129"/>
      <c r="AC88" s="129"/>
      <c r="AD88" s="129"/>
      <c r="AE88" s="129"/>
      <c r="AF88" s="130" t="s">
        <v>49</v>
      </c>
      <c r="AG88" s="129"/>
      <c r="AH88" s="129"/>
      <c r="AI88" s="11">
        <v>10</v>
      </c>
      <c r="AJ88" s="131" t="s">
        <v>50</v>
      </c>
      <c r="AK88" s="129"/>
      <c r="AL88" s="129"/>
      <c r="AM88" s="129"/>
      <c r="AN88" s="129"/>
      <c r="AO88" s="129"/>
      <c r="AP88" s="12">
        <v>427853914</v>
      </c>
      <c r="AQ88" s="12">
        <v>272547447</v>
      </c>
      <c r="AR88" s="12">
        <v>155306467</v>
      </c>
      <c r="AS88" s="132">
        <v>0</v>
      </c>
      <c r="AT88" s="129"/>
      <c r="AU88" s="133">
        <v>272547447</v>
      </c>
      <c r="AV88" s="129"/>
      <c r="AW88" s="13">
        <v>0</v>
      </c>
      <c r="AX88" s="12">
        <v>272547447</v>
      </c>
      <c r="AY88" s="13">
        <v>0</v>
      </c>
      <c r="AZ88" s="12">
        <v>272547447</v>
      </c>
      <c r="BA88" s="13">
        <v>0</v>
      </c>
      <c r="BB88" s="12">
        <v>272547447</v>
      </c>
      <c r="BC88" s="13">
        <v>0</v>
      </c>
      <c r="BD88" s="13">
        <v>0</v>
      </c>
      <c r="BE88" s="14"/>
      <c r="BF88" s="10">
        <f t="shared" si="8"/>
        <v>0.637010526448053</v>
      </c>
      <c r="BG88" s="10">
        <f t="shared" si="9"/>
        <v>0.637010526448053</v>
      </c>
      <c r="BH88" s="10">
        <f t="shared" si="10"/>
        <v>0.637010526448053</v>
      </c>
    </row>
    <row r="89" spans="1:60" x14ac:dyDescent="0.25">
      <c r="A89" s="124" t="s">
        <v>45</v>
      </c>
      <c r="B89" s="123"/>
      <c r="C89" s="124" t="s">
        <v>82</v>
      </c>
      <c r="D89" s="123"/>
      <c r="E89" s="124" t="s">
        <v>135</v>
      </c>
      <c r="F89" s="123"/>
      <c r="G89" s="124" t="s">
        <v>46</v>
      </c>
      <c r="H89" s="123"/>
      <c r="I89" s="124"/>
      <c r="J89" s="123"/>
      <c r="K89" s="123"/>
      <c r="L89" s="124"/>
      <c r="M89" s="123"/>
      <c r="N89" s="123"/>
      <c r="O89" s="124"/>
      <c r="P89" s="123"/>
      <c r="Q89" s="124"/>
      <c r="R89" s="123"/>
      <c r="S89" s="122" t="s">
        <v>137</v>
      </c>
      <c r="T89" s="123"/>
      <c r="U89" s="123"/>
      <c r="V89" s="123"/>
      <c r="W89" s="123"/>
      <c r="X89" s="123"/>
      <c r="Y89" s="123"/>
      <c r="Z89" s="123"/>
      <c r="AA89" s="124" t="s">
        <v>48</v>
      </c>
      <c r="AB89" s="123"/>
      <c r="AC89" s="123"/>
      <c r="AD89" s="123"/>
      <c r="AE89" s="123"/>
      <c r="AF89" s="124" t="s">
        <v>49</v>
      </c>
      <c r="AG89" s="123"/>
      <c r="AH89" s="123"/>
      <c r="AI89" s="6">
        <v>10</v>
      </c>
      <c r="AJ89" s="125" t="s">
        <v>50</v>
      </c>
      <c r="AK89" s="123"/>
      <c r="AL89" s="123"/>
      <c r="AM89" s="123"/>
      <c r="AN89" s="123"/>
      <c r="AO89" s="123"/>
      <c r="AP89" s="7">
        <v>427853914</v>
      </c>
      <c r="AQ89" s="7">
        <v>272547447</v>
      </c>
      <c r="AR89" s="7">
        <v>155306467</v>
      </c>
      <c r="AS89" s="126">
        <v>0</v>
      </c>
      <c r="AT89" s="123"/>
      <c r="AU89" s="127">
        <v>272547447</v>
      </c>
      <c r="AV89" s="123"/>
      <c r="AW89" s="8">
        <v>0</v>
      </c>
      <c r="AX89" s="7">
        <v>272547447</v>
      </c>
      <c r="AY89" s="8">
        <v>0</v>
      </c>
      <c r="AZ89" s="7">
        <v>272547447</v>
      </c>
      <c r="BA89" s="8">
        <v>0</v>
      </c>
      <c r="BB89" s="7">
        <v>272547447</v>
      </c>
      <c r="BC89" s="8">
        <v>0</v>
      </c>
      <c r="BD89" s="8">
        <v>0</v>
      </c>
      <c r="BE89" s="9"/>
      <c r="BF89" s="10">
        <f t="shared" si="8"/>
        <v>0.637010526448053</v>
      </c>
      <c r="BG89" s="10">
        <f t="shared" si="9"/>
        <v>0.637010526448053</v>
      </c>
      <c r="BH89" s="10">
        <f t="shared" si="10"/>
        <v>0.637010526448053</v>
      </c>
    </row>
    <row r="90" spans="1:60" x14ac:dyDescent="0.25">
      <c r="A90" s="124" t="s">
        <v>45</v>
      </c>
      <c r="B90" s="123"/>
      <c r="C90" s="124" t="s">
        <v>82</v>
      </c>
      <c r="D90" s="123"/>
      <c r="E90" s="124" t="s">
        <v>135</v>
      </c>
      <c r="F90" s="123"/>
      <c r="G90" s="124" t="s">
        <v>46</v>
      </c>
      <c r="H90" s="123"/>
      <c r="I90" s="124" t="s">
        <v>53</v>
      </c>
      <c r="J90" s="123"/>
      <c r="K90" s="123"/>
      <c r="L90" s="124"/>
      <c r="M90" s="123"/>
      <c r="N90" s="123"/>
      <c r="O90" s="124"/>
      <c r="P90" s="123"/>
      <c r="Q90" s="124"/>
      <c r="R90" s="123"/>
      <c r="S90" s="122" t="s">
        <v>138</v>
      </c>
      <c r="T90" s="123"/>
      <c r="U90" s="123"/>
      <c r="V90" s="123"/>
      <c r="W90" s="123"/>
      <c r="X90" s="123"/>
      <c r="Y90" s="123"/>
      <c r="Z90" s="123"/>
      <c r="AA90" s="124" t="s">
        <v>48</v>
      </c>
      <c r="AB90" s="123"/>
      <c r="AC90" s="123"/>
      <c r="AD90" s="123"/>
      <c r="AE90" s="123"/>
      <c r="AF90" s="124" t="s">
        <v>49</v>
      </c>
      <c r="AG90" s="123"/>
      <c r="AH90" s="123"/>
      <c r="AI90" s="6">
        <v>10</v>
      </c>
      <c r="AJ90" s="125" t="s">
        <v>50</v>
      </c>
      <c r="AK90" s="123"/>
      <c r="AL90" s="123"/>
      <c r="AM90" s="123"/>
      <c r="AN90" s="123"/>
      <c r="AO90" s="123"/>
      <c r="AP90" s="7">
        <v>427853914</v>
      </c>
      <c r="AQ90" s="7">
        <v>272547447</v>
      </c>
      <c r="AR90" s="7">
        <v>155306467</v>
      </c>
      <c r="AS90" s="126">
        <v>0</v>
      </c>
      <c r="AT90" s="123"/>
      <c r="AU90" s="127">
        <v>272547447</v>
      </c>
      <c r="AV90" s="123"/>
      <c r="AW90" s="8">
        <v>0</v>
      </c>
      <c r="AX90" s="7">
        <v>272547447</v>
      </c>
      <c r="AY90" s="8">
        <v>0</v>
      </c>
      <c r="AZ90" s="7">
        <v>272547447</v>
      </c>
      <c r="BA90" s="8">
        <v>0</v>
      </c>
      <c r="BB90" s="7">
        <v>272547447</v>
      </c>
      <c r="BC90" s="8">
        <v>0</v>
      </c>
      <c r="BD90" s="8">
        <v>0</v>
      </c>
      <c r="BE90" s="9"/>
      <c r="BF90" s="10">
        <f t="shared" si="8"/>
        <v>0.637010526448053</v>
      </c>
      <c r="BG90" s="10">
        <f t="shared" si="9"/>
        <v>0.637010526448053</v>
      </c>
      <c r="BH90" s="10">
        <f t="shared" si="10"/>
        <v>0.637010526448053</v>
      </c>
    </row>
    <row r="91" spans="1:60" s="15" customFormat="1" x14ac:dyDescent="0.25">
      <c r="A91" s="130" t="s">
        <v>45</v>
      </c>
      <c r="B91" s="129"/>
      <c r="C91" s="130" t="s">
        <v>139</v>
      </c>
      <c r="D91" s="129"/>
      <c r="E91" s="130" t="s">
        <v>46</v>
      </c>
      <c r="F91" s="129"/>
      <c r="G91" s="130"/>
      <c r="H91" s="129"/>
      <c r="I91" s="130"/>
      <c r="J91" s="129"/>
      <c r="K91" s="129"/>
      <c r="L91" s="130"/>
      <c r="M91" s="129"/>
      <c r="N91" s="129"/>
      <c r="O91" s="130"/>
      <c r="P91" s="129"/>
      <c r="Q91" s="130"/>
      <c r="R91" s="129"/>
      <c r="S91" s="128" t="s">
        <v>140</v>
      </c>
      <c r="T91" s="129"/>
      <c r="U91" s="129"/>
      <c r="V91" s="129"/>
      <c r="W91" s="129"/>
      <c r="X91" s="129"/>
      <c r="Y91" s="129"/>
      <c r="Z91" s="129"/>
      <c r="AA91" s="130" t="s">
        <v>48</v>
      </c>
      <c r="AB91" s="129"/>
      <c r="AC91" s="129"/>
      <c r="AD91" s="129"/>
      <c r="AE91" s="129"/>
      <c r="AF91" s="130" t="s">
        <v>49</v>
      </c>
      <c r="AG91" s="129"/>
      <c r="AH91" s="129"/>
      <c r="AI91" s="11">
        <v>10</v>
      </c>
      <c r="AJ91" s="131" t="s">
        <v>50</v>
      </c>
      <c r="AK91" s="129"/>
      <c r="AL91" s="129"/>
      <c r="AM91" s="129"/>
      <c r="AN91" s="129"/>
      <c r="AO91" s="129"/>
      <c r="AP91" s="12">
        <v>29546799</v>
      </c>
      <c r="AQ91" s="12">
        <v>29153179</v>
      </c>
      <c r="AR91" s="12">
        <v>393620</v>
      </c>
      <c r="AS91" s="132">
        <v>0</v>
      </c>
      <c r="AT91" s="129"/>
      <c r="AU91" s="133">
        <v>29153179</v>
      </c>
      <c r="AV91" s="129"/>
      <c r="AW91" s="13">
        <v>0</v>
      </c>
      <c r="AX91" s="12">
        <v>29153179</v>
      </c>
      <c r="AY91" s="13">
        <v>0</v>
      </c>
      <c r="AZ91" s="12">
        <v>29153179</v>
      </c>
      <c r="BA91" s="13">
        <v>0</v>
      </c>
      <c r="BB91" s="12">
        <v>29153179</v>
      </c>
      <c r="BC91" s="13">
        <v>0</v>
      </c>
      <c r="BD91" s="13">
        <v>0</v>
      </c>
      <c r="BE91" s="14"/>
      <c r="BF91" s="10">
        <f t="shared" si="8"/>
        <v>0.98667808313178018</v>
      </c>
      <c r="BG91" s="10">
        <f t="shared" si="9"/>
        <v>0.98667808313178018</v>
      </c>
      <c r="BH91" s="10">
        <f t="shared" si="10"/>
        <v>0.98667808313178018</v>
      </c>
    </row>
    <row r="92" spans="1:60" s="15" customFormat="1" x14ac:dyDescent="0.25">
      <c r="A92" s="130" t="s">
        <v>45</v>
      </c>
      <c r="B92" s="129"/>
      <c r="C92" s="130" t="s">
        <v>139</v>
      </c>
      <c r="D92" s="129"/>
      <c r="E92" s="130" t="s">
        <v>46</v>
      </c>
      <c r="F92" s="129"/>
      <c r="G92" s="130"/>
      <c r="H92" s="129"/>
      <c r="I92" s="130"/>
      <c r="J92" s="129"/>
      <c r="K92" s="129"/>
      <c r="L92" s="130"/>
      <c r="M92" s="129"/>
      <c r="N92" s="129"/>
      <c r="O92" s="130"/>
      <c r="P92" s="129"/>
      <c r="Q92" s="130"/>
      <c r="R92" s="129"/>
      <c r="S92" s="128" t="s">
        <v>140</v>
      </c>
      <c r="T92" s="129"/>
      <c r="U92" s="129"/>
      <c r="V92" s="129"/>
      <c r="W92" s="129"/>
      <c r="X92" s="129"/>
      <c r="Y92" s="129"/>
      <c r="Z92" s="129"/>
      <c r="AA92" s="130" t="s">
        <v>95</v>
      </c>
      <c r="AB92" s="129"/>
      <c r="AC92" s="129"/>
      <c r="AD92" s="129"/>
      <c r="AE92" s="129"/>
      <c r="AF92" s="130" t="s">
        <v>49</v>
      </c>
      <c r="AG92" s="129"/>
      <c r="AH92" s="129"/>
      <c r="AI92" s="11">
        <v>20</v>
      </c>
      <c r="AJ92" s="131" t="s">
        <v>96</v>
      </c>
      <c r="AK92" s="129"/>
      <c r="AL92" s="129"/>
      <c r="AM92" s="129"/>
      <c r="AN92" s="129"/>
      <c r="AO92" s="129"/>
      <c r="AP92" s="12">
        <v>12455331</v>
      </c>
      <c r="AQ92" s="12">
        <v>10721000</v>
      </c>
      <c r="AR92" s="12">
        <v>1734331</v>
      </c>
      <c r="AS92" s="132">
        <v>0</v>
      </c>
      <c r="AT92" s="129"/>
      <c r="AU92" s="133">
        <v>10721000</v>
      </c>
      <c r="AV92" s="129"/>
      <c r="AW92" s="13">
        <v>0</v>
      </c>
      <c r="AX92" s="12">
        <v>10721000</v>
      </c>
      <c r="AY92" s="13">
        <v>0</v>
      </c>
      <c r="AZ92" s="12">
        <v>10721000</v>
      </c>
      <c r="BA92" s="13">
        <v>0</v>
      </c>
      <c r="BB92" s="12">
        <v>10721000</v>
      </c>
      <c r="BC92" s="13">
        <v>0</v>
      </c>
      <c r="BD92" s="12">
        <v>1281409.5</v>
      </c>
      <c r="BE92" s="14"/>
      <c r="BF92" s="10">
        <f t="shared" si="8"/>
        <v>0.86075592852570515</v>
      </c>
      <c r="BG92" s="10">
        <f t="shared" si="9"/>
        <v>0.86075592852570515</v>
      </c>
      <c r="BH92" s="10">
        <f t="shared" si="10"/>
        <v>0.86075592852570515</v>
      </c>
    </row>
    <row r="93" spans="1:60" x14ac:dyDescent="0.25">
      <c r="A93" s="124" t="s">
        <v>45</v>
      </c>
      <c r="B93" s="123"/>
      <c r="C93" s="124" t="s">
        <v>139</v>
      </c>
      <c r="D93" s="123"/>
      <c r="E93" s="124" t="s">
        <v>46</v>
      </c>
      <c r="F93" s="123"/>
      <c r="G93" s="124" t="s">
        <v>72</v>
      </c>
      <c r="H93" s="123"/>
      <c r="I93" s="124" t="s">
        <v>53</v>
      </c>
      <c r="J93" s="123"/>
      <c r="K93" s="123"/>
      <c r="L93" s="124"/>
      <c r="M93" s="123"/>
      <c r="N93" s="123"/>
      <c r="O93" s="124"/>
      <c r="P93" s="123"/>
      <c r="Q93" s="124"/>
      <c r="R93" s="123"/>
      <c r="S93" s="122" t="s">
        <v>141</v>
      </c>
      <c r="T93" s="123"/>
      <c r="U93" s="123"/>
      <c r="V93" s="123"/>
      <c r="W93" s="123"/>
      <c r="X93" s="123"/>
      <c r="Y93" s="123"/>
      <c r="Z93" s="123"/>
      <c r="AA93" s="124" t="s">
        <v>48</v>
      </c>
      <c r="AB93" s="123"/>
      <c r="AC93" s="123"/>
      <c r="AD93" s="123"/>
      <c r="AE93" s="123"/>
      <c r="AF93" s="124" t="s">
        <v>49</v>
      </c>
      <c r="AG93" s="123"/>
      <c r="AH93" s="123"/>
      <c r="AI93" s="6">
        <v>10</v>
      </c>
      <c r="AJ93" s="125" t="s">
        <v>50</v>
      </c>
      <c r="AK93" s="123"/>
      <c r="AL93" s="123"/>
      <c r="AM93" s="123"/>
      <c r="AN93" s="123"/>
      <c r="AO93" s="123"/>
      <c r="AP93" s="7">
        <v>29446799</v>
      </c>
      <c r="AQ93" s="7">
        <v>29066179</v>
      </c>
      <c r="AR93" s="7">
        <v>380620</v>
      </c>
      <c r="AS93" s="126">
        <v>0</v>
      </c>
      <c r="AT93" s="123"/>
      <c r="AU93" s="127">
        <v>29066179</v>
      </c>
      <c r="AV93" s="123"/>
      <c r="AW93" s="8">
        <v>0</v>
      </c>
      <c r="AX93" s="7">
        <v>29066179</v>
      </c>
      <c r="AY93" s="8">
        <v>0</v>
      </c>
      <c r="AZ93" s="7">
        <v>29066179</v>
      </c>
      <c r="BA93" s="8">
        <v>0</v>
      </c>
      <c r="BB93" s="7">
        <v>29066179</v>
      </c>
      <c r="BC93" s="8">
        <v>0</v>
      </c>
      <c r="BD93" s="8">
        <v>0</v>
      </c>
      <c r="BE93" s="9"/>
      <c r="BF93" s="10">
        <f t="shared" si="8"/>
        <v>0.9870743166345517</v>
      </c>
      <c r="BG93" s="10">
        <f t="shared" si="9"/>
        <v>0.9870743166345517</v>
      </c>
      <c r="BH93" s="10">
        <f t="shared" si="10"/>
        <v>0.9870743166345517</v>
      </c>
    </row>
    <row r="94" spans="1:60" x14ac:dyDescent="0.25">
      <c r="A94" s="124" t="s">
        <v>45</v>
      </c>
      <c r="B94" s="123"/>
      <c r="C94" s="124" t="s">
        <v>139</v>
      </c>
      <c r="D94" s="123"/>
      <c r="E94" s="124" t="s">
        <v>46</v>
      </c>
      <c r="F94" s="123"/>
      <c r="G94" s="124" t="s">
        <v>72</v>
      </c>
      <c r="H94" s="123"/>
      <c r="I94" s="124" t="s">
        <v>56</v>
      </c>
      <c r="J94" s="123"/>
      <c r="K94" s="123"/>
      <c r="L94" s="124"/>
      <c r="M94" s="123"/>
      <c r="N94" s="123"/>
      <c r="O94" s="124"/>
      <c r="P94" s="123"/>
      <c r="Q94" s="124"/>
      <c r="R94" s="123"/>
      <c r="S94" s="122" t="s">
        <v>142</v>
      </c>
      <c r="T94" s="123"/>
      <c r="U94" s="123"/>
      <c r="V94" s="123"/>
      <c r="W94" s="123"/>
      <c r="X94" s="123"/>
      <c r="Y94" s="123"/>
      <c r="Z94" s="123"/>
      <c r="AA94" s="124" t="s">
        <v>95</v>
      </c>
      <c r="AB94" s="123"/>
      <c r="AC94" s="123"/>
      <c r="AD94" s="123"/>
      <c r="AE94" s="123"/>
      <c r="AF94" s="124" t="s">
        <v>49</v>
      </c>
      <c r="AG94" s="123"/>
      <c r="AH94" s="123"/>
      <c r="AI94" s="6">
        <v>20</v>
      </c>
      <c r="AJ94" s="125" t="s">
        <v>96</v>
      </c>
      <c r="AK94" s="123"/>
      <c r="AL94" s="123"/>
      <c r="AM94" s="123"/>
      <c r="AN94" s="123"/>
      <c r="AO94" s="123"/>
      <c r="AP94" s="7">
        <v>12455331</v>
      </c>
      <c r="AQ94" s="7">
        <v>10721000</v>
      </c>
      <c r="AR94" s="7">
        <v>1734331</v>
      </c>
      <c r="AS94" s="126">
        <v>0</v>
      </c>
      <c r="AT94" s="123"/>
      <c r="AU94" s="127">
        <v>10721000</v>
      </c>
      <c r="AV94" s="123"/>
      <c r="AW94" s="8">
        <v>0</v>
      </c>
      <c r="AX94" s="7">
        <v>10721000</v>
      </c>
      <c r="AY94" s="8">
        <v>0</v>
      </c>
      <c r="AZ94" s="7">
        <v>10721000</v>
      </c>
      <c r="BA94" s="8">
        <v>0</v>
      </c>
      <c r="BB94" s="7">
        <v>10721000</v>
      </c>
      <c r="BC94" s="8">
        <v>0</v>
      </c>
      <c r="BD94" s="7">
        <v>1281409.5</v>
      </c>
      <c r="BE94" s="9"/>
      <c r="BF94" s="10">
        <f t="shared" si="8"/>
        <v>0.86075592852570515</v>
      </c>
      <c r="BG94" s="10">
        <f t="shared" si="9"/>
        <v>0.86075592852570515</v>
      </c>
      <c r="BH94" s="10">
        <f t="shared" si="10"/>
        <v>0.86075592852570515</v>
      </c>
    </row>
    <row r="95" spans="1:60" x14ac:dyDescent="0.25">
      <c r="A95" s="124" t="s">
        <v>45</v>
      </c>
      <c r="B95" s="123"/>
      <c r="C95" s="124" t="s">
        <v>139</v>
      </c>
      <c r="D95" s="123"/>
      <c r="E95" s="124" t="s">
        <v>46</v>
      </c>
      <c r="F95" s="123"/>
      <c r="G95" s="124" t="s">
        <v>72</v>
      </c>
      <c r="H95" s="123"/>
      <c r="I95" s="124" t="s">
        <v>62</v>
      </c>
      <c r="J95" s="123"/>
      <c r="K95" s="123"/>
      <c r="L95" s="124"/>
      <c r="M95" s="123"/>
      <c r="N95" s="123"/>
      <c r="O95" s="124"/>
      <c r="P95" s="123"/>
      <c r="Q95" s="124"/>
      <c r="R95" s="123"/>
      <c r="S95" s="122" t="s">
        <v>143</v>
      </c>
      <c r="T95" s="123"/>
      <c r="U95" s="123"/>
      <c r="V95" s="123"/>
      <c r="W95" s="123"/>
      <c r="X95" s="123"/>
      <c r="Y95" s="123"/>
      <c r="Z95" s="123"/>
      <c r="AA95" s="124" t="s">
        <v>48</v>
      </c>
      <c r="AB95" s="123"/>
      <c r="AC95" s="123"/>
      <c r="AD95" s="123"/>
      <c r="AE95" s="123"/>
      <c r="AF95" s="124" t="s">
        <v>49</v>
      </c>
      <c r="AG95" s="123"/>
      <c r="AH95" s="123"/>
      <c r="AI95" s="6">
        <v>10</v>
      </c>
      <c r="AJ95" s="125" t="s">
        <v>50</v>
      </c>
      <c r="AK95" s="123"/>
      <c r="AL95" s="123"/>
      <c r="AM95" s="123"/>
      <c r="AN95" s="123"/>
      <c r="AO95" s="123"/>
      <c r="AP95" s="7">
        <v>100000</v>
      </c>
      <c r="AQ95" s="7">
        <v>87000</v>
      </c>
      <c r="AR95" s="7">
        <v>13000</v>
      </c>
      <c r="AS95" s="126">
        <v>0</v>
      </c>
      <c r="AT95" s="123"/>
      <c r="AU95" s="127">
        <v>87000</v>
      </c>
      <c r="AV95" s="123"/>
      <c r="AW95" s="8">
        <v>0</v>
      </c>
      <c r="AX95" s="7">
        <v>87000</v>
      </c>
      <c r="AY95" s="8">
        <v>0</v>
      </c>
      <c r="AZ95" s="7">
        <v>87000</v>
      </c>
      <c r="BA95" s="8">
        <v>0</v>
      </c>
      <c r="BB95" s="7">
        <v>87000</v>
      </c>
      <c r="BC95" s="8">
        <v>0</v>
      </c>
      <c r="BD95" s="8">
        <v>0</v>
      </c>
      <c r="BE95" s="9"/>
      <c r="BF95" s="10">
        <f t="shared" si="8"/>
        <v>0.87</v>
      </c>
      <c r="BG95" s="10">
        <f t="shared" si="9"/>
        <v>0.87</v>
      </c>
      <c r="BH95" s="10">
        <f t="shared" si="10"/>
        <v>0.87</v>
      </c>
    </row>
    <row r="96" spans="1:60" s="25" customFormat="1" ht="16.5" customHeight="1" x14ac:dyDescent="0.25">
      <c r="A96" s="137" t="s">
        <v>144</v>
      </c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22">
        <f>AP82+AP91+AP92</f>
        <v>489554199</v>
      </c>
      <c r="AQ96" s="22">
        <f>AQ82+AQ91+AQ92</f>
        <v>328834496</v>
      </c>
      <c r="AR96" s="22">
        <f t="shared" ref="AR96:AS96" si="11">AR82+AR91+AR92</f>
        <v>160719703</v>
      </c>
      <c r="AS96" s="138">
        <f t="shared" si="11"/>
        <v>0</v>
      </c>
      <c r="AT96" s="138"/>
      <c r="AU96" s="138">
        <f>AU82+AU91+AU92</f>
        <v>328834496</v>
      </c>
      <c r="AV96" s="138"/>
      <c r="AW96" s="22">
        <f t="shared" ref="AW96:BD96" si="12">AW82+AW91+AW92</f>
        <v>0</v>
      </c>
      <c r="AX96" s="22">
        <f t="shared" si="12"/>
        <v>328834496</v>
      </c>
      <c r="AY96" s="22">
        <f t="shared" si="12"/>
        <v>0</v>
      </c>
      <c r="AZ96" s="22">
        <f t="shared" si="12"/>
        <v>328834496</v>
      </c>
      <c r="BA96" s="22">
        <f t="shared" si="12"/>
        <v>0</v>
      </c>
      <c r="BB96" s="22">
        <f t="shared" si="12"/>
        <v>328834496</v>
      </c>
      <c r="BC96" s="22">
        <f t="shared" si="12"/>
        <v>0</v>
      </c>
      <c r="BD96" s="22">
        <f t="shared" si="12"/>
        <v>13485321.5</v>
      </c>
      <c r="BE96" s="23">
        <f>+AQ96/AP96</f>
        <v>0.6717019212003531</v>
      </c>
      <c r="BF96" s="24">
        <f t="shared" si="8"/>
        <v>0.6717019212003531</v>
      </c>
      <c r="BG96" s="24">
        <f t="shared" si="9"/>
        <v>0.6717019212003531</v>
      </c>
      <c r="BH96" s="24">
        <f t="shared" si="10"/>
        <v>0.6717019212003531</v>
      </c>
    </row>
    <row r="97" spans="1:60" s="25" customFormat="1" ht="16.5" x14ac:dyDescent="0.25">
      <c r="A97" s="137" t="s">
        <v>145</v>
      </c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22">
        <f>AP96+AP81+AP46</f>
        <v>7501513460</v>
      </c>
      <c r="AQ97" s="22">
        <f>AQ96+AQ81+AQ46</f>
        <v>5271124819.1300001</v>
      </c>
      <c r="AR97" s="22">
        <f t="shared" ref="AR97:BD97" si="13">AR96+AR81+AR46</f>
        <v>2230388640.8699999</v>
      </c>
      <c r="AS97" s="138">
        <f t="shared" si="13"/>
        <v>0</v>
      </c>
      <c r="AT97" s="138"/>
      <c r="AU97" s="138">
        <f t="shared" si="13"/>
        <v>5213859968.1900005</v>
      </c>
      <c r="AV97" s="138"/>
      <c r="AW97" s="22">
        <f t="shared" si="13"/>
        <v>57264850.939999998</v>
      </c>
      <c r="AX97" s="22">
        <f t="shared" si="13"/>
        <v>5018638189.0200005</v>
      </c>
      <c r="AY97" s="22">
        <f t="shared" si="13"/>
        <v>195221779.16999999</v>
      </c>
      <c r="AZ97" s="22">
        <f t="shared" si="13"/>
        <v>5018638189.0200005</v>
      </c>
      <c r="BA97" s="22">
        <f t="shared" si="13"/>
        <v>0</v>
      </c>
      <c r="BB97" s="22">
        <f t="shared" si="13"/>
        <v>5018638189.0200005</v>
      </c>
      <c r="BC97" s="22">
        <f t="shared" si="13"/>
        <v>0</v>
      </c>
      <c r="BD97" s="22">
        <f t="shared" si="13"/>
        <v>21842616.5</v>
      </c>
      <c r="BE97" s="23">
        <f>+AQ97/AP97</f>
        <v>0.70267484651423928</v>
      </c>
      <c r="BF97" s="24">
        <f t="shared" si="8"/>
        <v>0.69504107351025146</v>
      </c>
      <c r="BG97" s="24">
        <f t="shared" si="9"/>
        <v>0.66901675452302667</v>
      </c>
      <c r="BH97" s="24">
        <f t="shared" si="10"/>
        <v>0.66901675452302667</v>
      </c>
    </row>
    <row r="98" spans="1:60" s="15" customFormat="1" x14ac:dyDescent="0.25">
      <c r="A98" s="130" t="s">
        <v>146</v>
      </c>
      <c r="B98" s="129"/>
      <c r="C98" s="130" t="s">
        <v>147</v>
      </c>
      <c r="D98" s="129"/>
      <c r="E98" s="130" t="s">
        <v>148</v>
      </c>
      <c r="F98" s="129"/>
      <c r="G98" s="130" t="s">
        <v>149</v>
      </c>
      <c r="H98" s="129"/>
      <c r="I98" s="130" t="s">
        <v>12</v>
      </c>
      <c r="J98" s="129"/>
      <c r="K98" s="129"/>
      <c r="L98" s="130" t="s">
        <v>12</v>
      </c>
      <c r="M98" s="129"/>
      <c r="N98" s="129"/>
      <c r="O98" s="130" t="s">
        <v>12</v>
      </c>
      <c r="P98" s="129"/>
      <c r="Q98" s="130" t="s">
        <v>12</v>
      </c>
      <c r="R98" s="129"/>
      <c r="S98" s="128" t="s">
        <v>150</v>
      </c>
      <c r="T98" s="129"/>
      <c r="U98" s="129"/>
      <c r="V98" s="129"/>
      <c r="W98" s="129"/>
      <c r="X98" s="129"/>
      <c r="Y98" s="129"/>
      <c r="Z98" s="129"/>
      <c r="AA98" s="130" t="s">
        <v>48</v>
      </c>
      <c r="AB98" s="129"/>
      <c r="AC98" s="129"/>
      <c r="AD98" s="129"/>
      <c r="AE98" s="129"/>
      <c r="AF98" s="130" t="s">
        <v>49</v>
      </c>
      <c r="AG98" s="129"/>
      <c r="AH98" s="129"/>
      <c r="AI98" s="11">
        <v>10</v>
      </c>
      <c r="AJ98" s="131" t="s">
        <v>50</v>
      </c>
      <c r="AK98" s="129"/>
      <c r="AL98" s="129"/>
      <c r="AM98" s="129"/>
      <c r="AN98" s="129"/>
      <c r="AO98" s="129"/>
      <c r="AP98" s="12">
        <v>1074398825</v>
      </c>
      <c r="AQ98" s="12">
        <v>1043890688</v>
      </c>
      <c r="AR98" s="12">
        <v>30508137</v>
      </c>
      <c r="AS98" s="132">
        <v>0</v>
      </c>
      <c r="AT98" s="129"/>
      <c r="AU98" s="133">
        <v>1028326558</v>
      </c>
      <c r="AV98" s="129"/>
      <c r="AW98" s="12">
        <v>15564130</v>
      </c>
      <c r="AX98" s="12">
        <v>652160787</v>
      </c>
      <c r="AY98" s="12">
        <v>376165771</v>
      </c>
      <c r="AZ98" s="12">
        <v>652160787</v>
      </c>
      <c r="BA98" s="13">
        <v>0</v>
      </c>
      <c r="BB98" s="12">
        <v>652160787</v>
      </c>
      <c r="BC98" s="13">
        <v>0</v>
      </c>
      <c r="BD98" s="13">
        <v>0</v>
      </c>
      <c r="BE98" s="14"/>
      <c r="BF98" s="10">
        <f t="shared" si="8"/>
        <v>0.95711809625257172</v>
      </c>
      <c r="BG98" s="10">
        <f t="shared" si="9"/>
        <v>0.60700065173656537</v>
      </c>
      <c r="BH98" s="10">
        <f t="shared" si="10"/>
        <v>0.60700065173656537</v>
      </c>
    </row>
    <row r="99" spans="1:60" x14ac:dyDescent="0.25">
      <c r="A99" s="124" t="s">
        <v>146</v>
      </c>
      <c r="B99" s="123"/>
      <c r="C99" s="124" t="s">
        <v>147</v>
      </c>
      <c r="D99" s="123"/>
      <c r="E99" s="124" t="s">
        <v>148</v>
      </c>
      <c r="F99" s="123"/>
      <c r="G99" s="124" t="s">
        <v>149</v>
      </c>
      <c r="H99" s="123"/>
      <c r="I99" s="124" t="s">
        <v>151</v>
      </c>
      <c r="J99" s="123"/>
      <c r="K99" s="123"/>
      <c r="L99" s="124"/>
      <c r="M99" s="123"/>
      <c r="N99" s="123"/>
      <c r="O99" s="124"/>
      <c r="P99" s="123"/>
      <c r="Q99" s="124"/>
      <c r="R99" s="123"/>
      <c r="S99" s="122" t="s">
        <v>152</v>
      </c>
      <c r="T99" s="123"/>
      <c r="U99" s="123"/>
      <c r="V99" s="123"/>
      <c r="W99" s="123"/>
      <c r="X99" s="123"/>
      <c r="Y99" s="123"/>
      <c r="Z99" s="123"/>
      <c r="AA99" s="124" t="s">
        <v>48</v>
      </c>
      <c r="AB99" s="123"/>
      <c r="AC99" s="123"/>
      <c r="AD99" s="123"/>
      <c r="AE99" s="123"/>
      <c r="AF99" s="124" t="s">
        <v>49</v>
      </c>
      <c r="AG99" s="123"/>
      <c r="AH99" s="123"/>
      <c r="AI99" s="6">
        <v>10</v>
      </c>
      <c r="AJ99" s="125" t="s">
        <v>50</v>
      </c>
      <c r="AK99" s="123"/>
      <c r="AL99" s="123"/>
      <c r="AM99" s="123"/>
      <c r="AN99" s="123"/>
      <c r="AO99" s="123"/>
      <c r="AP99" s="7">
        <v>1074398825</v>
      </c>
      <c r="AQ99" s="7">
        <v>1043890688</v>
      </c>
      <c r="AR99" s="7">
        <v>30508137</v>
      </c>
      <c r="AS99" s="126">
        <v>0</v>
      </c>
      <c r="AT99" s="123"/>
      <c r="AU99" s="127">
        <v>1028326558</v>
      </c>
      <c r="AV99" s="123"/>
      <c r="AW99" s="7">
        <v>15564130</v>
      </c>
      <c r="AX99" s="7">
        <v>652160787</v>
      </c>
      <c r="AY99" s="7">
        <v>376165771</v>
      </c>
      <c r="AZ99" s="7">
        <v>652160787</v>
      </c>
      <c r="BA99" s="8">
        <v>0</v>
      </c>
      <c r="BB99" s="7">
        <v>652160787</v>
      </c>
      <c r="BC99" s="8">
        <v>0</v>
      </c>
      <c r="BD99" s="8">
        <v>0</v>
      </c>
      <c r="BE99" s="9"/>
      <c r="BF99" s="10">
        <f t="shared" si="8"/>
        <v>0.95711809625257172</v>
      </c>
      <c r="BG99" s="10">
        <f t="shared" si="9"/>
        <v>0.60700065173656537</v>
      </c>
      <c r="BH99" s="10">
        <f t="shared" si="10"/>
        <v>0.60700065173656537</v>
      </c>
    </row>
    <row r="100" spans="1:60" x14ac:dyDescent="0.25">
      <c r="A100" s="124" t="s">
        <v>146</v>
      </c>
      <c r="B100" s="123"/>
      <c r="C100" s="124" t="s">
        <v>147</v>
      </c>
      <c r="D100" s="123"/>
      <c r="E100" s="124" t="s">
        <v>148</v>
      </c>
      <c r="F100" s="123"/>
      <c r="G100" s="124" t="s">
        <v>149</v>
      </c>
      <c r="H100" s="123"/>
      <c r="I100" s="124" t="s">
        <v>151</v>
      </c>
      <c r="J100" s="123"/>
      <c r="K100" s="123"/>
      <c r="L100" s="124" t="s">
        <v>153</v>
      </c>
      <c r="M100" s="123"/>
      <c r="N100" s="123"/>
      <c r="O100" s="124"/>
      <c r="P100" s="123"/>
      <c r="Q100" s="124"/>
      <c r="R100" s="123"/>
      <c r="S100" s="122" t="s">
        <v>154</v>
      </c>
      <c r="T100" s="123"/>
      <c r="U100" s="123"/>
      <c r="V100" s="123"/>
      <c r="W100" s="123"/>
      <c r="X100" s="123"/>
      <c r="Y100" s="123"/>
      <c r="Z100" s="123"/>
      <c r="AA100" s="124" t="s">
        <v>48</v>
      </c>
      <c r="AB100" s="123"/>
      <c r="AC100" s="123"/>
      <c r="AD100" s="123"/>
      <c r="AE100" s="123"/>
      <c r="AF100" s="124" t="s">
        <v>49</v>
      </c>
      <c r="AG100" s="123"/>
      <c r="AH100" s="123"/>
      <c r="AI100" s="6">
        <v>10</v>
      </c>
      <c r="AJ100" s="125" t="s">
        <v>50</v>
      </c>
      <c r="AK100" s="123"/>
      <c r="AL100" s="123"/>
      <c r="AM100" s="123"/>
      <c r="AN100" s="123"/>
      <c r="AO100" s="123"/>
      <c r="AP100" s="7">
        <v>115669421</v>
      </c>
      <c r="AQ100" s="7">
        <v>112666820</v>
      </c>
      <c r="AR100" s="7">
        <v>3002601</v>
      </c>
      <c r="AS100" s="126">
        <v>0</v>
      </c>
      <c r="AT100" s="123"/>
      <c r="AU100" s="127">
        <v>112666820</v>
      </c>
      <c r="AV100" s="123"/>
      <c r="AW100" s="8">
        <v>0</v>
      </c>
      <c r="AX100" s="7">
        <v>61316321</v>
      </c>
      <c r="AY100" s="7">
        <v>51350499</v>
      </c>
      <c r="AZ100" s="7">
        <v>61316321</v>
      </c>
      <c r="BA100" s="8">
        <v>0</v>
      </c>
      <c r="BB100" s="7">
        <v>61316321</v>
      </c>
      <c r="BC100" s="8">
        <v>0</v>
      </c>
      <c r="BD100" s="8">
        <v>0</v>
      </c>
      <c r="BE100" s="9"/>
      <c r="BF100" s="10">
        <f t="shared" si="8"/>
        <v>0.97404153168537089</v>
      </c>
      <c r="BG100" s="10">
        <f t="shared" si="9"/>
        <v>0.53009966220890825</v>
      </c>
      <c r="BH100" s="10">
        <f t="shared" si="10"/>
        <v>0.53009966220890825</v>
      </c>
    </row>
    <row r="101" spans="1:60" x14ac:dyDescent="0.25">
      <c r="A101" s="124" t="s">
        <v>146</v>
      </c>
      <c r="B101" s="123"/>
      <c r="C101" s="124" t="s">
        <v>147</v>
      </c>
      <c r="D101" s="123"/>
      <c r="E101" s="124" t="s">
        <v>148</v>
      </c>
      <c r="F101" s="123"/>
      <c r="G101" s="124" t="s">
        <v>149</v>
      </c>
      <c r="H101" s="123"/>
      <c r="I101" s="124" t="s">
        <v>151</v>
      </c>
      <c r="J101" s="123"/>
      <c r="K101" s="123"/>
      <c r="L101" s="124" t="s">
        <v>153</v>
      </c>
      <c r="M101" s="123"/>
      <c r="N101" s="123"/>
      <c r="O101" s="124" t="s">
        <v>72</v>
      </c>
      <c r="P101" s="123"/>
      <c r="Q101" s="124"/>
      <c r="R101" s="123"/>
      <c r="S101" s="122" t="s">
        <v>155</v>
      </c>
      <c r="T101" s="123"/>
      <c r="U101" s="123"/>
      <c r="V101" s="123"/>
      <c r="W101" s="123"/>
      <c r="X101" s="123"/>
      <c r="Y101" s="123"/>
      <c r="Z101" s="123"/>
      <c r="AA101" s="124" t="s">
        <v>48</v>
      </c>
      <c r="AB101" s="123"/>
      <c r="AC101" s="123"/>
      <c r="AD101" s="123"/>
      <c r="AE101" s="123"/>
      <c r="AF101" s="124" t="s">
        <v>49</v>
      </c>
      <c r="AG101" s="123"/>
      <c r="AH101" s="123"/>
      <c r="AI101" s="6">
        <v>10</v>
      </c>
      <c r="AJ101" s="125" t="s">
        <v>50</v>
      </c>
      <c r="AK101" s="123"/>
      <c r="AL101" s="123"/>
      <c r="AM101" s="123"/>
      <c r="AN101" s="123"/>
      <c r="AO101" s="123"/>
      <c r="AP101" s="7">
        <v>115669421</v>
      </c>
      <c r="AQ101" s="7">
        <v>112666820</v>
      </c>
      <c r="AR101" s="7">
        <v>3002601</v>
      </c>
      <c r="AS101" s="126">
        <v>0</v>
      </c>
      <c r="AT101" s="123"/>
      <c r="AU101" s="127">
        <v>112666820</v>
      </c>
      <c r="AV101" s="123"/>
      <c r="AW101" s="8">
        <v>0</v>
      </c>
      <c r="AX101" s="7">
        <v>61316321</v>
      </c>
      <c r="AY101" s="7">
        <v>51350499</v>
      </c>
      <c r="AZ101" s="7">
        <v>61316321</v>
      </c>
      <c r="BA101" s="8">
        <v>0</v>
      </c>
      <c r="BB101" s="7">
        <v>61316321</v>
      </c>
      <c r="BC101" s="8">
        <v>0</v>
      </c>
      <c r="BD101" s="8">
        <v>0</v>
      </c>
      <c r="BE101" s="9"/>
      <c r="BF101" s="10">
        <f t="shared" si="8"/>
        <v>0.97404153168537089</v>
      </c>
      <c r="BG101" s="10">
        <f t="shared" si="9"/>
        <v>0.53009966220890825</v>
      </c>
      <c r="BH101" s="10">
        <f t="shared" si="10"/>
        <v>0.53009966220890825</v>
      </c>
    </row>
    <row r="102" spans="1:60" x14ac:dyDescent="0.25">
      <c r="A102" s="124" t="s">
        <v>146</v>
      </c>
      <c r="B102" s="123"/>
      <c r="C102" s="124" t="s">
        <v>147</v>
      </c>
      <c r="D102" s="123"/>
      <c r="E102" s="124" t="s">
        <v>148</v>
      </c>
      <c r="F102" s="123"/>
      <c r="G102" s="124" t="s">
        <v>149</v>
      </c>
      <c r="H102" s="123"/>
      <c r="I102" s="124" t="s">
        <v>151</v>
      </c>
      <c r="J102" s="123"/>
      <c r="K102" s="123"/>
      <c r="L102" s="124" t="s">
        <v>156</v>
      </c>
      <c r="M102" s="123"/>
      <c r="N102" s="123"/>
      <c r="O102" s="124"/>
      <c r="P102" s="123"/>
      <c r="Q102" s="124"/>
      <c r="R102" s="123"/>
      <c r="S102" s="122" t="s">
        <v>157</v>
      </c>
      <c r="T102" s="123"/>
      <c r="U102" s="123"/>
      <c r="V102" s="123"/>
      <c r="W102" s="123"/>
      <c r="X102" s="123"/>
      <c r="Y102" s="123"/>
      <c r="Z102" s="123"/>
      <c r="AA102" s="124" t="s">
        <v>48</v>
      </c>
      <c r="AB102" s="123"/>
      <c r="AC102" s="123"/>
      <c r="AD102" s="123"/>
      <c r="AE102" s="123"/>
      <c r="AF102" s="124" t="s">
        <v>49</v>
      </c>
      <c r="AG102" s="123"/>
      <c r="AH102" s="123"/>
      <c r="AI102" s="6">
        <v>10</v>
      </c>
      <c r="AJ102" s="125" t="s">
        <v>50</v>
      </c>
      <c r="AK102" s="123"/>
      <c r="AL102" s="123"/>
      <c r="AM102" s="123"/>
      <c r="AN102" s="123"/>
      <c r="AO102" s="123"/>
      <c r="AP102" s="7">
        <v>687048581</v>
      </c>
      <c r="AQ102" s="7">
        <v>659543045</v>
      </c>
      <c r="AR102" s="7">
        <v>27505536</v>
      </c>
      <c r="AS102" s="126">
        <v>0</v>
      </c>
      <c r="AT102" s="123"/>
      <c r="AU102" s="127">
        <v>643978915</v>
      </c>
      <c r="AV102" s="123"/>
      <c r="AW102" s="7">
        <v>15564130</v>
      </c>
      <c r="AX102" s="7">
        <v>425291833</v>
      </c>
      <c r="AY102" s="7">
        <v>218687082</v>
      </c>
      <c r="AZ102" s="7">
        <v>425291833</v>
      </c>
      <c r="BA102" s="8">
        <v>0</v>
      </c>
      <c r="BB102" s="7">
        <v>425291833</v>
      </c>
      <c r="BC102" s="8">
        <v>0</v>
      </c>
      <c r="BD102" s="8">
        <v>0</v>
      </c>
      <c r="BE102" s="9"/>
      <c r="BF102" s="10">
        <f t="shared" si="8"/>
        <v>0.93731205159129793</v>
      </c>
      <c r="BG102" s="10">
        <f t="shared" si="9"/>
        <v>0.61901275217101426</v>
      </c>
      <c r="BH102" s="10">
        <f t="shared" si="10"/>
        <v>0.61901275217101426</v>
      </c>
    </row>
    <row r="103" spans="1:60" x14ac:dyDescent="0.25">
      <c r="A103" s="124" t="s">
        <v>146</v>
      </c>
      <c r="B103" s="123"/>
      <c r="C103" s="124" t="s">
        <v>147</v>
      </c>
      <c r="D103" s="123"/>
      <c r="E103" s="124" t="s">
        <v>148</v>
      </c>
      <c r="F103" s="123"/>
      <c r="G103" s="124" t="s">
        <v>149</v>
      </c>
      <c r="H103" s="123"/>
      <c r="I103" s="124" t="s">
        <v>151</v>
      </c>
      <c r="J103" s="123"/>
      <c r="K103" s="123"/>
      <c r="L103" s="124" t="s">
        <v>156</v>
      </c>
      <c r="M103" s="123"/>
      <c r="N103" s="123"/>
      <c r="O103" s="124" t="s">
        <v>72</v>
      </c>
      <c r="P103" s="123"/>
      <c r="Q103" s="124"/>
      <c r="R103" s="123"/>
      <c r="S103" s="122" t="s">
        <v>158</v>
      </c>
      <c r="T103" s="123"/>
      <c r="U103" s="123"/>
      <c r="V103" s="123"/>
      <c r="W103" s="123"/>
      <c r="X103" s="123"/>
      <c r="Y103" s="123"/>
      <c r="Z103" s="123"/>
      <c r="AA103" s="124" t="s">
        <v>48</v>
      </c>
      <c r="AB103" s="123"/>
      <c r="AC103" s="123"/>
      <c r="AD103" s="123"/>
      <c r="AE103" s="123"/>
      <c r="AF103" s="124" t="s">
        <v>49</v>
      </c>
      <c r="AG103" s="123"/>
      <c r="AH103" s="123"/>
      <c r="AI103" s="6">
        <v>10</v>
      </c>
      <c r="AJ103" s="125" t="s">
        <v>50</v>
      </c>
      <c r="AK103" s="123"/>
      <c r="AL103" s="123"/>
      <c r="AM103" s="123"/>
      <c r="AN103" s="123"/>
      <c r="AO103" s="123"/>
      <c r="AP103" s="7">
        <v>687048581</v>
      </c>
      <c r="AQ103" s="7">
        <v>659543045</v>
      </c>
      <c r="AR103" s="7">
        <v>27505536</v>
      </c>
      <c r="AS103" s="126">
        <v>0</v>
      </c>
      <c r="AT103" s="123"/>
      <c r="AU103" s="127">
        <v>643978915</v>
      </c>
      <c r="AV103" s="123"/>
      <c r="AW103" s="7">
        <v>15564130</v>
      </c>
      <c r="AX103" s="7">
        <v>425291833</v>
      </c>
      <c r="AY103" s="7">
        <v>218687082</v>
      </c>
      <c r="AZ103" s="7">
        <v>425291833</v>
      </c>
      <c r="BA103" s="8">
        <v>0</v>
      </c>
      <c r="BB103" s="7">
        <v>425291833</v>
      </c>
      <c r="BC103" s="8">
        <v>0</v>
      </c>
      <c r="BD103" s="8">
        <v>0</v>
      </c>
      <c r="BE103" s="9"/>
      <c r="BF103" s="10">
        <f t="shared" si="8"/>
        <v>0.93731205159129793</v>
      </c>
      <c r="BG103" s="10">
        <f t="shared" si="9"/>
        <v>0.61901275217101426</v>
      </c>
      <c r="BH103" s="10">
        <f t="shared" si="10"/>
        <v>0.61901275217101426</v>
      </c>
    </row>
    <row r="104" spans="1:60" x14ac:dyDescent="0.25">
      <c r="A104" s="124" t="s">
        <v>146</v>
      </c>
      <c r="B104" s="123"/>
      <c r="C104" s="124" t="s">
        <v>147</v>
      </c>
      <c r="D104" s="123"/>
      <c r="E104" s="124" t="s">
        <v>148</v>
      </c>
      <c r="F104" s="123"/>
      <c r="G104" s="124" t="s">
        <v>149</v>
      </c>
      <c r="H104" s="123"/>
      <c r="I104" s="124" t="s">
        <v>151</v>
      </c>
      <c r="J104" s="123"/>
      <c r="K104" s="123"/>
      <c r="L104" s="124" t="s">
        <v>159</v>
      </c>
      <c r="M104" s="123"/>
      <c r="N104" s="123"/>
      <c r="O104" s="124"/>
      <c r="P104" s="123"/>
      <c r="Q104" s="124"/>
      <c r="R104" s="123"/>
      <c r="S104" s="122" t="s">
        <v>160</v>
      </c>
      <c r="T104" s="123"/>
      <c r="U104" s="123"/>
      <c r="V104" s="123"/>
      <c r="W104" s="123"/>
      <c r="X104" s="123"/>
      <c r="Y104" s="123"/>
      <c r="Z104" s="123"/>
      <c r="AA104" s="124" t="s">
        <v>48</v>
      </c>
      <c r="AB104" s="123"/>
      <c r="AC104" s="123"/>
      <c r="AD104" s="123"/>
      <c r="AE104" s="123"/>
      <c r="AF104" s="124" t="s">
        <v>49</v>
      </c>
      <c r="AG104" s="123"/>
      <c r="AH104" s="123"/>
      <c r="AI104" s="6">
        <v>10</v>
      </c>
      <c r="AJ104" s="125" t="s">
        <v>50</v>
      </c>
      <c r="AK104" s="123"/>
      <c r="AL104" s="123"/>
      <c r="AM104" s="123"/>
      <c r="AN104" s="123"/>
      <c r="AO104" s="123"/>
      <c r="AP104" s="7">
        <v>271680823</v>
      </c>
      <c r="AQ104" s="7">
        <v>271680823</v>
      </c>
      <c r="AR104" s="8">
        <v>0</v>
      </c>
      <c r="AS104" s="126">
        <v>0</v>
      </c>
      <c r="AT104" s="123"/>
      <c r="AU104" s="127">
        <v>271680823</v>
      </c>
      <c r="AV104" s="123"/>
      <c r="AW104" s="8">
        <v>0</v>
      </c>
      <c r="AX104" s="7">
        <v>165552633</v>
      </c>
      <c r="AY104" s="7">
        <v>106128190</v>
      </c>
      <c r="AZ104" s="7">
        <v>165552633</v>
      </c>
      <c r="BA104" s="8">
        <v>0</v>
      </c>
      <c r="BB104" s="7">
        <v>165552633</v>
      </c>
      <c r="BC104" s="8">
        <v>0</v>
      </c>
      <c r="BD104" s="8">
        <v>0</v>
      </c>
      <c r="BE104" s="9"/>
      <c r="BF104" s="10">
        <f t="shared" si="8"/>
        <v>1</v>
      </c>
      <c r="BG104" s="10">
        <f t="shared" si="9"/>
        <v>0.60936444159696912</v>
      </c>
      <c r="BH104" s="10">
        <f t="shared" si="10"/>
        <v>0.60936444159696912</v>
      </c>
    </row>
    <row r="105" spans="1:60" x14ac:dyDescent="0.25">
      <c r="A105" s="124" t="s">
        <v>146</v>
      </c>
      <c r="B105" s="123"/>
      <c r="C105" s="124" t="s">
        <v>147</v>
      </c>
      <c r="D105" s="123"/>
      <c r="E105" s="124" t="s">
        <v>148</v>
      </c>
      <c r="F105" s="123"/>
      <c r="G105" s="124" t="s">
        <v>149</v>
      </c>
      <c r="H105" s="123"/>
      <c r="I105" s="124" t="s">
        <v>151</v>
      </c>
      <c r="J105" s="123"/>
      <c r="K105" s="123"/>
      <c r="L105" s="124" t="s">
        <v>159</v>
      </c>
      <c r="M105" s="123"/>
      <c r="N105" s="123"/>
      <c r="O105" s="124" t="s">
        <v>72</v>
      </c>
      <c r="P105" s="123"/>
      <c r="Q105" s="124"/>
      <c r="R105" s="123"/>
      <c r="S105" s="122" t="s">
        <v>161</v>
      </c>
      <c r="T105" s="123"/>
      <c r="U105" s="123"/>
      <c r="V105" s="123"/>
      <c r="W105" s="123"/>
      <c r="X105" s="123"/>
      <c r="Y105" s="123"/>
      <c r="Z105" s="123"/>
      <c r="AA105" s="124" t="s">
        <v>48</v>
      </c>
      <c r="AB105" s="123"/>
      <c r="AC105" s="123"/>
      <c r="AD105" s="123"/>
      <c r="AE105" s="123"/>
      <c r="AF105" s="124" t="s">
        <v>49</v>
      </c>
      <c r="AG105" s="123"/>
      <c r="AH105" s="123"/>
      <c r="AI105" s="6">
        <v>10</v>
      </c>
      <c r="AJ105" s="125" t="s">
        <v>50</v>
      </c>
      <c r="AK105" s="123"/>
      <c r="AL105" s="123"/>
      <c r="AM105" s="123"/>
      <c r="AN105" s="123"/>
      <c r="AO105" s="123"/>
      <c r="AP105" s="7">
        <v>271680823</v>
      </c>
      <c r="AQ105" s="7">
        <v>271680823</v>
      </c>
      <c r="AR105" s="8">
        <v>0</v>
      </c>
      <c r="AS105" s="126">
        <v>0</v>
      </c>
      <c r="AT105" s="123"/>
      <c r="AU105" s="127">
        <v>271680823</v>
      </c>
      <c r="AV105" s="123"/>
      <c r="AW105" s="8">
        <v>0</v>
      </c>
      <c r="AX105" s="7">
        <v>165552633</v>
      </c>
      <c r="AY105" s="7">
        <v>106128190</v>
      </c>
      <c r="AZ105" s="7">
        <v>165552633</v>
      </c>
      <c r="BA105" s="8">
        <v>0</v>
      </c>
      <c r="BB105" s="7">
        <v>165552633</v>
      </c>
      <c r="BC105" s="8">
        <v>0</v>
      </c>
      <c r="BD105" s="8">
        <v>0</v>
      </c>
      <c r="BE105" s="9"/>
      <c r="BF105" s="10">
        <f t="shared" si="8"/>
        <v>1</v>
      </c>
      <c r="BG105" s="10">
        <f t="shared" si="9"/>
        <v>0.60936444159696912</v>
      </c>
      <c r="BH105" s="10">
        <f t="shared" si="10"/>
        <v>0.60936444159696912</v>
      </c>
    </row>
    <row r="106" spans="1:60" s="15" customFormat="1" x14ac:dyDescent="0.25">
      <c r="A106" s="130" t="s">
        <v>146</v>
      </c>
      <c r="B106" s="129"/>
      <c r="C106" s="130" t="s">
        <v>147</v>
      </c>
      <c r="D106" s="129"/>
      <c r="E106" s="130" t="s">
        <v>148</v>
      </c>
      <c r="F106" s="129"/>
      <c r="G106" s="130" t="s">
        <v>149</v>
      </c>
      <c r="H106" s="129"/>
      <c r="I106" s="130" t="s">
        <v>12</v>
      </c>
      <c r="J106" s="129"/>
      <c r="K106" s="129"/>
      <c r="L106" s="130" t="s">
        <v>12</v>
      </c>
      <c r="M106" s="129"/>
      <c r="N106" s="129"/>
      <c r="O106" s="130" t="s">
        <v>12</v>
      </c>
      <c r="P106" s="129"/>
      <c r="Q106" s="130" t="s">
        <v>12</v>
      </c>
      <c r="R106" s="129"/>
      <c r="S106" s="128" t="s">
        <v>150</v>
      </c>
      <c r="T106" s="129"/>
      <c r="U106" s="129"/>
      <c r="V106" s="129"/>
      <c r="W106" s="129"/>
      <c r="X106" s="129"/>
      <c r="Y106" s="129"/>
      <c r="Z106" s="129"/>
      <c r="AA106" s="130" t="s">
        <v>95</v>
      </c>
      <c r="AB106" s="129"/>
      <c r="AC106" s="129"/>
      <c r="AD106" s="129"/>
      <c r="AE106" s="129"/>
      <c r="AF106" s="130" t="s">
        <v>49</v>
      </c>
      <c r="AG106" s="129"/>
      <c r="AH106" s="129"/>
      <c r="AI106" s="11">
        <v>20</v>
      </c>
      <c r="AJ106" s="131" t="s">
        <v>96</v>
      </c>
      <c r="AK106" s="129"/>
      <c r="AL106" s="129"/>
      <c r="AM106" s="129"/>
      <c r="AN106" s="129"/>
      <c r="AO106" s="129"/>
      <c r="AP106" s="12">
        <v>150000000</v>
      </c>
      <c r="AQ106" s="12">
        <v>110872679</v>
      </c>
      <c r="AR106" s="12">
        <v>39127321</v>
      </c>
      <c r="AS106" s="132">
        <v>0</v>
      </c>
      <c r="AT106" s="129"/>
      <c r="AU106" s="133">
        <v>79222727</v>
      </c>
      <c r="AV106" s="129"/>
      <c r="AW106" s="12">
        <v>31649952</v>
      </c>
      <c r="AX106" s="12">
        <v>57062311</v>
      </c>
      <c r="AY106" s="12">
        <v>22160416</v>
      </c>
      <c r="AZ106" s="12">
        <v>57062311</v>
      </c>
      <c r="BA106" s="13">
        <v>0</v>
      </c>
      <c r="BB106" s="12">
        <v>57062311</v>
      </c>
      <c r="BC106" s="13">
        <v>0</v>
      </c>
      <c r="BD106" s="12">
        <v>240000</v>
      </c>
      <c r="BE106" s="14"/>
      <c r="BF106" s="10">
        <f t="shared" si="8"/>
        <v>0.52815151333333332</v>
      </c>
      <c r="BG106" s="10">
        <f t="shared" si="9"/>
        <v>0.38041540666666668</v>
      </c>
      <c r="BH106" s="10">
        <f t="shared" si="10"/>
        <v>0.38041540666666668</v>
      </c>
    </row>
    <row r="107" spans="1:60" x14ac:dyDescent="0.25">
      <c r="A107" s="124" t="s">
        <v>146</v>
      </c>
      <c r="B107" s="123"/>
      <c r="C107" s="124" t="s">
        <v>147</v>
      </c>
      <c r="D107" s="123"/>
      <c r="E107" s="124" t="s">
        <v>148</v>
      </c>
      <c r="F107" s="123"/>
      <c r="G107" s="124" t="s">
        <v>149</v>
      </c>
      <c r="H107" s="123"/>
      <c r="I107" s="124" t="s">
        <v>151</v>
      </c>
      <c r="J107" s="123"/>
      <c r="K107" s="123"/>
      <c r="L107" s="124"/>
      <c r="M107" s="123"/>
      <c r="N107" s="123"/>
      <c r="O107" s="124"/>
      <c r="P107" s="123"/>
      <c r="Q107" s="124"/>
      <c r="R107" s="123"/>
      <c r="S107" s="122" t="s">
        <v>152</v>
      </c>
      <c r="T107" s="123"/>
      <c r="U107" s="123"/>
      <c r="V107" s="123"/>
      <c r="W107" s="123"/>
      <c r="X107" s="123"/>
      <c r="Y107" s="123"/>
      <c r="Z107" s="123"/>
      <c r="AA107" s="124" t="s">
        <v>95</v>
      </c>
      <c r="AB107" s="123"/>
      <c r="AC107" s="123"/>
      <c r="AD107" s="123"/>
      <c r="AE107" s="123"/>
      <c r="AF107" s="124" t="s">
        <v>49</v>
      </c>
      <c r="AG107" s="123"/>
      <c r="AH107" s="123"/>
      <c r="AI107" s="6">
        <v>20</v>
      </c>
      <c r="AJ107" s="125" t="s">
        <v>96</v>
      </c>
      <c r="AK107" s="123"/>
      <c r="AL107" s="123"/>
      <c r="AM107" s="123"/>
      <c r="AN107" s="123"/>
      <c r="AO107" s="123"/>
      <c r="AP107" s="7">
        <v>150000000</v>
      </c>
      <c r="AQ107" s="7">
        <v>110872679</v>
      </c>
      <c r="AR107" s="7">
        <v>39127321</v>
      </c>
      <c r="AS107" s="126">
        <v>0</v>
      </c>
      <c r="AT107" s="123"/>
      <c r="AU107" s="127">
        <v>79222727</v>
      </c>
      <c r="AV107" s="123"/>
      <c r="AW107" s="7">
        <v>31649952</v>
      </c>
      <c r="AX107" s="7">
        <v>57062311</v>
      </c>
      <c r="AY107" s="7">
        <v>22160416</v>
      </c>
      <c r="AZ107" s="7">
        <v>57062311</v>
      </c>
      <c r="BA107" s="8">
        <v>0</v>
      </c>
      <c r="BB107" s="7">
        <v>57062311</v>
      </c>
      <c r="BC107" s="8">
        <v>0</v>
      </c>
      <c r="BD107" s="7">
        <v>240000</v>
      </c>
      <c r="BE107" s="9"/>
      <c r="BF107" s="10">
        <f t="shared" si="8"/>
        <v>0.52815151333333332</v>
      </c>
      <c r="BG107" s="10">
        <f t="shared" si="9"/>
        <v>0.38041540666666668</v>
      </c>
      <c r="BH107" s="10">
        <f t="shared" si="10"/>
        <v>0.38041540666666668</v>
      </c>
    </row>
    <row r="108" spans="1:60" x14ac:dyDescent="0.25">
      <c r="A108" s="124" t="s">
        <v>146</v>
      </c>
      <c r="B108" s="123"/>
      <c r="C108" s="124" t="s">
        <v>147</v>
      </c>
      <c r="D108" s="123"/>
      <c r="E108" s="124" t="s">
        <v>148</v>
      </c>
      <c r="F108" s="123"/>
      <c r="G108" s="124" t="s">
        <v>149</v>
      </c>
      <c r="H108" s="123"/>
      <c r="I108" s="124" t="s">
        <v>151</v>
      </c>
      <c r="J108" s="123"/>
      <c r="K108" s="123"/>
      <c r="L108" s="124" t="s">
        <v>156</v>
      </c>
      <c r="M108" s="123"/>
      <c r="N108" s="123"/>
      <c r="O108" s="124"/>
      <c r="P108" s="123"/>
      <c r="Q108" s="124"/>
      <c r="R108" s="123"/>
      <c r="S108" s="122" t="s">
        <v>157</v>
      </c>
      <c r="T108" s="123"/>
      <c r="U108" s="123"/>
      <c r="V108" s="123"/>
      <c r="W108" s="123"/>
      <c r="X108" s="123"/>
      <c r="Y108" s="123"/>
      <c r="Z108" s="123"/>
      <c r="AA108" s="124" t="s">
        <v>95</v>
      </c>
      <c r="AB108" s="123"/>
      <c r="AC108" s="123"/>
      <c r="AD108" s="123"/>
      <c r="AE108" s="123"/>
      <c r="AF108" s="124" t="s">
        <v>49</v>
      </c>
      <c r="AG108" s="123"/>
      <c r="AH108" s="123"/>
      <c r="AI108" s="6">
        <v>20</v>
      </c>
      <c r="AJ108" s="125" t="s">
        <v>96</v>
      </c>
      <c r="AK108" s="123"/>
      <c r="AL108" s="123"/>
      <c r="AM108" s="123"/>
      <c r="AN108" s="123"/>
      <c r="AO108" s="123"/>
      <c r="AP108" s="7">
        <v>40290726</v>
      </c>
      <c r="AQ108" s="7">
        <v>39310726</v>
      </c>
      <c r="AR108" s="7">
        <v>980000</v>
      </c>
      <c r="AS108" s="126">
        <v>0</v>
      </c>
      <c r="AT108" s="123"/>
      <c r="AU108" s="127">
        <v>9520000</v>
      </c>
      <c r="AV108" s="123"/>
      <c r="AW108" s="7">
        <v>29790726</v>
      </c>
      <c r="AX108" s="7">
        <v>2023000</v>
      </c>
      <c r="AY108" s="7">
        <v>7497000</v>
      </c>
      <c r="AZ108" s="7">
        <v>2023000</v>
      </c>
      <c r="BA108" s="8">
        <v>0</v>
      </c>
      <c r="BB108" s="7">
        <v>2023000</v>
      </c>
      <c r="BC108" s="8">
        <v>0</v>
      </c>
      <c r="BD108" s="8">
        <v>0</v>
      </c>
      <c r="BE108" s="9"/>
      <c r="BF108" s="10">
        <f t="shared" si="8"/>
        <v>0.23628266216895669</v>
      </c>
      <c r="BG108" s="10">
        <f t="shared" si="9"/>
        <v>5.02100657109033E-2</v>
      </c>
      <c r="BH108" s="10">
        <f t="shared" si="10"/>
        <v>5.02100657109033E-2</v>
      </c>
    </row>
    <row r="109" spans="1:60" x14ac:dyDescent="0.25">
      <c r="A109" s="124" t="s">
        <v>146</v>
      </c>
      <c r="B109" s="123"/>
      <c r="C109" s="124" t="s">
        <v>147</v>
      </c>
      <c r="D109" s="123"/>
      <c r="E109" s="124" t="s">
        <v>148</v>
      </c>
      <c r="F109" s="123"/>
      <c r="G109" s="124" t="s">
        <v>149</v>
      </c>
      <c r="H109" s="123"/>
      <c r="I109" s="124" t="s">
        <v>151</v>
      </c>
      <c r="J109" s="123"/>
      <c r="K109" s="123"/>
      <c r="L109" s="124" t="s">
        <v>156</v>
      </c>
      <c r="M109" s="123"/>
      <c r="N109" s="123"/>
      <c r="O109" s="124" t="s">
        <v>72</v>
      </c>
      <c r="P109" s="123"/>
      <c r="Q109" s="124"/>
      <c r="R109" s="123"/>
      <c r="S109" s="122" t="s">
        <v>158</v>
      </c>
      <c r="T109" s="123"/>
      <c r="U109" s="123"/>
      <c r="V109" s="123"/>
      <c r="W109" s="123"/>
      <c r="X109" s="123"/>
      <c r="Y109" s="123"/>
      <c r="Z109" s="123"/>
      <c r="AA109" s="124" t="s">
        <v>95</v>
      </c>
      <c r="AB109" s="123"/>
      <c r="AC109" s="123"/>
      <c r="AD109" s="123"/>
      <c r="AE109" s="123"/>
      <c r="AF109" s="124" t="s">
        <v>49</v>
      </c>
      <c r="AG109" s="123"/>
      <c r="AH109" s="123"/>
      <c r="AI109" s="6">
        <v>20</v>
      </c>
      <c r="AJ109" s="125" t="s">
        <v>96</v>
      </c>
      <c r="AK109" s="123"/>
      <c r="AL109" s="123"/>
      <c r="AM109" s="123"/>
      <c r="AN109" s="123"/>
      <c r="AO109" s="123"/>
      <c r="AP109" s="7">
        <v>40290726</v>
      </c>
      <c r="AQ109" s="7">
        <v>39310726</v>
      </c>
      <c r="AR109" s="7">
        <v>980000</v>
      </c>
      <c r="AS109" s="126">
        <v>0</v>
      </c>
      <c r="AT109" s="123"/>
      <c r="AU109" s="127">
        <v>9520000</v>
      </c>
      <c r="AV109" s="123"/>
      <c r="AW109" s="7">
        <v>29790726</v>
      </c>
      <c r="AX109" s="7">
        <v>2023000</v>
      </c>
      <c r="AY109" s="7">
        <v>7497000</v>
      </c>
      <c r="AZ109" s="7">
        <v>2023000</v>
      </c>
      <c r="BA109" s="8">
        <v>0</v>
      </c>
      <c r="BB109" s="7">
        <v>2023000</v>
      </c>
      <c r="BC109" s="8">
        <v>0</v>
      </c>
      <c r="BD109" s="8">
        <v>0</v>
      </c>
      <c r="BE109" s="9"/>
      <c r="BF109" s="10">
        <f t="shared" si="8"/>
        <v>0.23628266216895669</v>
      </c>
      <c r="BG109" s="10">
        <f t="shared" si="9"/>
        <v>5.02100657109033E-2</v>
      </c>
      <c r="BH109" s="10">
        <f t="shared" si="10"/>
        <v>5.02100657109033E-2</v>
      </c>
    </row>
    <row r="110" spans="1:60" x14ac:dyDescent="0.25">
      <c r="A110" s="124" t="s">
        <v>146</v>
      </c>
      <c r="B110" s="123"/>
      <c r="C110" s="124" t="s">
        <v>147</v>
      </c>
      <c r="D110" s="123"/>
      <c r="E110" s="124" t="s">
        <v>148</v>
      </c>
      <c r="F110" s="123"/>
      <c r="G110" s="124" t="s">
        <v>149</v>
      </c>
      <c r="H110" s="123"/>
      <c r="I110" s="124" t="s">
        <v>151</v>
      </c>
      <c r="J110" s="123"/>
      <c r="K110" s="123"/>
      <c r="L110" s="124" t="s">
        <v>159</v>
      </c>
      <c r="M110" s="123"/>
      <c r="N110" s="123"/>
      <c r="O110" s="124"/>
      <c r="P110" s="123"/>
      <c r="Q110" s="124"/>
      <c r="R110" s="123"/>
      <c r="S110" s="122" t="s">
        <v>160</v>
      </c>
      <c r="T110" s="123"/>
      <c r="U110" s="123"/>
      <c r="V110" s="123"/>
      <c r="W110" s="123"/>
      <c r="X110" s="123"/>
      <c r="Y110" s="123"/>
      <c r="Z110" s="123"/>
      <c r="AA110" s="124" t="s">
        <v>95</v>
      </c>
      <c r="AB110" s="123"/>
      <c r="AC110" s="123"/>
      <c r="AD110" s="123"/>
      <c r="AE110" s="123"/>
      <c r="AF110" s="124" t="s">
        <v>49</v>
      </c>
      <c r="AG110" s="123"/>
      <c r="AH110" s="123"/>
      <c r="AI110" s="6">
        <v>20</v>
      </c>
      <c r="AJ110" s="125" t="s">
        <v>96</v>
      </c>
      <c r="AK110" s="123"/>
      <c r="AL110" s="123"/>
      <c r="AM110" s="123"/>
      <c r="AN110" s="123"/>
      <c r="AO110" s="123"/>
      <c r="AP110" s="7">
        <v>109709274</v>
      </c>
      <c r="AQ110" s="7">
        <v>71561953</v>
      </c>
      <c r="AR110" s="7">
        <v>38147321</v>
      </c>
      <c r="AS110" s="126">
        <v>0</v>
      </c>
      <c r="AT110" s="123"/>
      <c r="AU110" s="127">
        <v>69702727</v>
      </c>
      <c r="AV110" s="123"/>
      <c r="AW110" s="7">
        <v>1859226</v>
      </c>
      <c r="AX110" s="7">
        <v>55039311</v>
      </c>
      <c r="AY110" s="7">
        <v>14663416</v>
      </c>
      <c r="AZ110" s="7">
        <v>55039311</v>
      </c>
      <c r="BA110" s="8">
        <v>0</v>
      </c>
      <c r="BB110" s="7">
        <v>55039311</v>
      </c>
      <c r="BC110" s="8">
        <v>0</v>
      </c>
      <c r="BD110" s="7">
        <v>240000</v>
      </c>
      <c r="BE110" s="9"/>
      <c r="BF110" s="10">
        <f t="shared" si="8"/>
        <v>0.63534033595008566</v>
      </c>
      <c r="BG110" s="10">
        <f t="shared" si="9"/>
        <v>0.50168330345527579</v>
      </c>
      <c r="BH110" s="10">
        <f t="shared" si="10"/>
        <v>0.50168330345527579</v>
      </c>
    </row>
    <row r="111" spans="1:60" x14ac:dyDescent="0.25">
      <c r="A111" s="124" t="s">
        <v>146</v>
      </c>
      <c r="B111" s="123"/>
      <c r="C111" s="124" t="s">
        <v>147</v>
      </c>
      <c r="D111" s="123"/>
      <c r="E111" s="124" t="s">
        <v>148</v>
      </c>
      <c r="F111" s="123"/>
      <c r="G111" s="124" t="s">
        <v>149</v>
      </c>
      <c r="H111" s="123"/>
      <c r="I111" s="124" t="s">
        <v>151</v>
      </c>
      <c r="J111" s="123"/>
      <c r="K111" s="123"/>
      <c r="L111" s="124" t="s">
        <v>159</v>
      </c>
      <c r="M111" s="123"/>
      <c r="N111" s="123"/>
      <c r="O111" s="124" t="s">
        <v>72</v>
      </c>
      <c r="P111" s="123"/>
      <c r="Q111" s="124"/>
      <c r="R111" s="123"/>
      <c r="S111" s="122" t="s">
        <v>161</v>
      </c>
      <c r="T111" s="123"/>
      <c r="U111" s="123"/>
      <c r="V111" s="123"/>
      <c r="W111" s="123"/>
      <c r="X111" s="123"/>
      <c r="Y111" s="123"/>
      <c r="Z111" s="123"/>
      <c r="AA111" s="124" t="s">
        <v>95</v>
      </c>
      <c r="AB111" s="123"/>
      <c r="AC111" s="123"/>
      <c r="AD111" s="123"/>
      <c r="AE111" s="123"/>
      <c r="AF111" s="124" t="s">
        <v>49</v>
      </c>
      <c r="AG111" s="123"/>
      <c r="AH111" s="123"/>
      <c r="AI111" s="6">
        <v>20</v>
      </c>
      <c r="AJ111" s="125" t="s">
        <v>96</v>
      </c>
      <c r="AK111" s="123"/>
      <c r="AL111" s="123"/>
      <c r="AM111" s="123"/>
      <c r="AN111" s="123"/>
      <c r="AO111" s="123"/>
      <c r="AP111" s="7">
        <v>109709274</v>
      </c>
      <c r="AQ111" s="7">
        <v>71561953</v>
      </c>
      <c r="AR111" s="7">
        <v>38147321</v>
      </c>
      <c r="AS111" s="126">
        <v>0</v>
      </c>
      <c r="AT111" s="123"/>
      <c r="AU111" s="127">
        <v>69702727</v>
      </c>
      <c r="AV111" s="123"/>
      <c r="AW111" s="7">
        <v>1859226</v>
      </c>
      <c r="AX111" s="7">
        <v>55039311</v>
      </c>
      <c r="AY111" s="7">
        <v>14663416</v>
      </c>
      <c r="AZ111" s="7">
        <v>55039311</v>
      </c>
      <c r="BA111" s="8">
        <v>0</v>
      </c>
      <c r="BB111" s="7">
        <v>55039311</v>
      </c>
      <c r="BC111" s="8">
        <v>0</v>
      </c>
      <c r="BD111" s="7">
        <v>240000</v>
      </c>
      <c r="BE111" s="9"/>
      <c r="BF111" s="10">
        <f t="shared" si="8"/>
        <v>0.63534033595008566</v>
      </c>
      <c r="BG111" s="10">
        <f t="shared" si="9"/>
        <v>0.50168330345527579</v>
      </c>
      <c r="BH111" s="10">
        <f t="shared" si="10"/>
        <v>0.50168330345527579</v>
      </c>
    </row>
    <row r="112" spans="1:60" s="15" customFormat="1" x14ac:dyDescent="0.25">
      <c r="A112" s="130" t="s">
        <v>146</v>
      </c>
      <c r="B112" s="129"/>
      <c r="C112" s="130" t="s">
        <v>147</v>
      </c>
      <c r="D112" s="129"/>
      <c r="E112" s="130" t="s">
        <v>148</v>
      </c>
      <c r="F112" s="129"/>
      <c r="G112" s="130" t="s">
        <v>149</v>
      </c>
      <c r="H112" s="129"/>
      <c r="I112" s="130" t="s">
        <v>12</v>
      </c>
      <c r="J112" s="129"/>
      <c r="K112" s="129"/>
      <c r="L112" s="130" t="s">
        <v>12</v>
      </c>
      <c r="M112" s="129"/>
      <c r="N112" s="129"/>
      <c r="O112" s="130" t="s">
        <v>12</v>
      </c>
      <c r="P112" s="129"/>
      <c r="Q112" s="130" t="s">
        <v>12</v>
      </c>
      <c r="R112" s="129"/>
      <c r="S112" s="128" t="s">
        <v>150</v>
      </c>
      <c r="T112" s="129"/>
      <c r="U112" s="129"/>
      <c r="V112" s="129"/>
      <c r="W112" s="129"/>
      <c r="X112" s="129"/>
      <c r="Y112" s="129"/>
      <c r="Z112" s="129"/>
      <c r="AA112" s="130" t="s">
        <v>95</v>
      </c>
      <c r="AB112" s="129"/>
      <c r="AC112" s="129"/>
      <c r="AD112" s="129"/>
      <c r="AE112" s="129"/>
      <c r="AF112" s="130" t="s">
        <v>49</v>
      </c>
      <c r="AG112" s="129"/>
      <c r="AH112" s="129"/>
      <c r="AI112" s="11">
        <v>21</v>
      </c>
      <c r="AJ112" s="131" t="s">
        <v>162</v>
      </c>
      <c r="AK112" s="129"/>
      <c r="AL112" s="129"/>
      <c r="AM112" s="129"/>
      <c r="AN112" s="129"/>
      <c r="AO112" s="129"/>
      <c r="AP112" s="12">
        <v>717660310</v>
      </c>
      <c r="AQ112" s="12">
        <v>673784387</v>
      </c>
      <c r="AR112" s="12">
        <v>43875923</v>
      </c>
      <c r="AS112" s="132">
        <v>0</v>
      </c>
      <c r="AT112" s="129"/>
      <c r="AU112" s="133">
        <v>501877371</v>
      </c>
      <c r="AV112" s="129"/>
      <c r="AW112" s="12">
        <v>171907016</v>
      </c>
      <c r="AX112" s="12">
        <v>250829579.91999999</v>
      </c>
      <c r="AY112" s="12">
        <v>251047791.08000001</v>
      </c>
      <c r="AZ112" s="12">
        <v>250829579.91999999</v>
      </c>
      <c r="BA112" s="13">
        <v>0</v>
      </c>
      <c r="BB112" s="12">
        <v>250829579.91999999</v>
      </c>
      <c r="BC112" s="13">
        <v>0</v>
      </c>
      <c r="BD112" s="12">
        <v>17000</v>
      </c>
      <c r="BE112" s="14"/>
      <c r="BF112" s="10">
        <f t="shared" si="8"/>
        <v>0.6993244073926842</v>
      </c>
      <c r="BG112" s="10">
        <f t="shared" si="9"/>
        <v>0.34951017413795671</v>
      </c>
      <c r="BH112" s="10">
        <f t="shared" si="10"/>
        <v>0.34951017413795671</v>
      </c>
    </row>
    <row r="113" spans="1:60" x14ac:dyDescent="0.25">
      <c r="A113" s="124" t="s">
        <v>146</v>
      </c>
      <c r="B113" s="123"/>
      <c r="C113" s="124" t="s">
        <v>147</v>
      </c>
      <c r="D113" s="123"/>
      <c r="E113" s="124" t="s">
        <v>148</v>
      </c>
      <c r="F113" s="123"/>
      <c r="G113" s="124" t="s">
        <v>149</v>
      </c>
      <c r="H113" s="123"/>
      <c r="I113" s="124" t="s">
        <v>151</v>
      </c>
      <c r="J113" s="123"/>
      <c r="K113" s="123"/>
      <c r="L113" s="124"/>
      <c r="M113" s="123"/>
      <c r="N113" s="123"/>
      <c r="O113" s="124"/>
      <c r="P113" s="123"/>
      <c r="Q113" s="124"/>
      <c r="R113" s="123"/>
      <c r="S113" s="122" t="s">
        <v>152</v>
      </c>
      <c r="T113" s="123"/>
      <c r="U113" s="123"/>
      <c r="V113" s="123"/>
      <c r="W113" s="123"/>
      <c r="X113" s="123"/>
      <c r="Y113" s="123"/>
      <c r="Z113" s="123"/>
      <c r="AA113" s="124" t="s">
        <v>95</v>
      </c>
      <c r="AB113" s="123"/>
      <c r="AC113" s="123"/>
      <c r="AD113" s="123"/>
      <c r="AE113" s="123"/>
      <c r="AF113" s="124" t="s">
        <v>49</v>
      </c>
      <c r="AG113" s="123"/>
      <c r="AH113" s="123"/>
      <c r="AI113" s="6">
        <v>21</v>
      </c>
      <c r="AJ113" s="125" t="s">
        <v>162</v>
      </c>
      <c r="AK113" s="123"/>
      <c r="AL113" s="123"/>
      <c r="AM113" s="123"/>
      <c r="AN113" s="123"/>
      <c r="AO113" s="123"/>
      <c r="AP113" s="7">
        <v>717660310</v>
      </c>
      <c r="AQ113" s="7">
        <v>673784387</v>
      </c>
      <c r="AR113" s="7">
        <v>43875923</v>
      </c>
      <c r="AS113" s="126">
        <v>0</v>
      </c>
      <c r="AT113" s="123"/>
      <c r="AU113" s="127">
        <v>501877371</v>
      </c>
      <c r="AV113" s="123"/>
      <c r="AW113" s="7">
        <v>171907016</v>
      </c>
      <c r="AX113" s="7">
        <v>250829579.91999999</v>
      </c>
      <c r="AY113" s="7">
        <v>251047791.08000001</v>
      </c>
      <c r="AZ113" s="7">
        <v>250829579.91999999</v>
      </c>
      <c r="BA113" s="8">
        <v>0</v>
      </c>
      <c r="BB113" s="7">
        <v>250829579.91999999</v>
      </c>
      <c r="BC113" s="8">
        <v>0</v>
      </c>
      <c r="BD113" s="7">
        <v>17000</v>
      </c>
      <c r="BE113" s="9"/>
      <c r="BF113" s="10">
        <f t="shared" si="8"/>
        <v>0.6993244073926842</v>
      </c>
      <c r="BG113" s="10">
        <f t="shared" si="9"/>
        <v>0.34951017413795671</v>
      </c>
      <c r="BH113" s="10">
        <f t="shared" si="10"/>
        <v>0.34951017413795671</v>
      </c>
    </row>
    <row r="114" spans="1:60" x14ac:dyDescent="0.25">
      <c r="A114" s="124" t="s">
        <v>146</v>
      </c>
      <c r="B114" s="123"/>
      <c r="C114" s="124" t="s">
        <v>147</v>
      </c>
      <c r="D114" s="123"/>
      <c r="E114" s="124" t="s">
        <v>148</v>
      </c>
      <c r="F114" s="123"/>
      <c r="G114" s="124" t="s">
        <v>149</v>
      </c>
      <c r="H114" s="123"/>
      <c r="I114" s="124" t="s">
        <v>151</v>
      </c>
      <c r="J114" s="123"/>
      <c r="K114" s="123"/>
      <c r="L114" s="124" t="s">
        <v>153</v>
      </c>
      <c r="M114" s="123"/>
      <c r="N114" s="123"/>
      <c r="O114" s="124"/>
      <c r="P114" s="123"/>
      <c r="Q114" s="124"/>
      <c r="R114" s="123"/>
      <c r="S114" s="122" t="s">
        <v>154</v>
      </c>
      <c r="T114" s="123"/>
      <c r="U114" s="123"/>
      <c r="V114" s="123"/>
      <c r="W114" s="123"/>
      <c r="X114" s="123"/>
      <c r="Y114" s="123"/>
      <c r="Z114" s="123"/>
      <c r="AA114" s="124" t="s">
        <v>95</v>
      </c>
      <c r="AB114" s="123"/>
      <c r="AC114" s="123"/>
      <c r="AD114" s="123"/>
      <c r="AE114" s="123"/>
      <c r="AF114" s="124" t="s">
        <v>49</v>
      </c>
      <c r="AG114" s="123"/>
      <c r="AH114" s="123"/>
      <c r="AI114" s="6">
        <v>21</v>
      </c>
      <c r="AJ114" s="125" t="s">
        <v>162</v>
      </c>
      <c r="AK114" s="123"/>
      <c r="AL114" s="123"/>
      <c r="AM114" s="123"/>
      <c r="AN114" s="123"/>
      <c r="AO114" s="123"/>
      <c r="AP114" s="7">
        <v>28252288</v>
      </c>
      <c r="AQ114" s="7">
        <v>17041076</v>
      </c>
      <c r="AR114" s="7">
        <v>11211212</v>
      </c>
      <c r="AS114" s="126">
        <v>0</v>
      </c>
      <c r="AT114" s="123"/>
      <c r="AU114" s="127">
        <v>15715380</v>
      </c>
      <c r="AV114" s="123"/>
      <c r="AW114" s="7">
        <v>1325696</v>
      </c>
      <c r="AX114" s="7">
        <v>15715380</v>
      </c>
      <c r="AY114" s="8">
        <v>0</v>
      </c>
      <c r="AZ114" s="7">
        <v>15715380</v>
      </c>
      <c r="BA114" s="8">
        <v>0</v>
      </c>
      <c r="BB114" s="7">
        <v>15715380</v>
      </c>
      <c r="BC114" s="8">
        <v>0</v>
      </c>
      <c r="BD114" s="7">
        <v>17000</v>
      </c>
      <c r="BE114" s="9"/>
      <c r="BF114" s="10">
        <f t="shared" si="8"/>
        <v>0.55625158571227928</v>
      </c>
      <c r="BG114" s="10">
        <f t="shared" si="9"/>
        <v>0.55625158571227928</v>
      </c>
      <c r="BH114" s="10">
        <f t="shared" si="10"/>
        <v>0.55625158571227928</v>
      </c>
    </row>
    <row r="115" spans="1:60" x14ac:dyDescent="0.25">
      <c r="A115" s="124" t="s">
        <v>146</v>
      </c>
      <c r="B115" s="123"/>
      <c r="C115" s="124" t="s">
        <v>147</v>
      </c>
      <c r="D115" s="123"/>
      <c r="E115" s="124" t="s">
        <v>148</v>
      </c>
      <c r="F115" s="123"/>
      <c r="G115" s="124" t="s">
        <v>149</v>
      </c>
      <c r="H115" s="123"/>
      <c r="I115" s="124" t="s">
        <v>151</v>
      </c>
      <c r="J115" s="123"/>
      <c r="K115" s="123"/>
      <c r="L115" s="124" t="s">
        <v>153</v>
      </c>
      <c r="M115" s="123"/>
      <c r="N115" s="123"/>
      <c r="O115" s="124" t="s">
        <v>72</v>
      </c>
      <c r="P115" s="123"/>
      <c r="Q115" s="124"/>
      <c r="R115" s="123"/>
      <c r="S115" s="122" t="s">
        <v>155</v>
      </c>
      <c r="T115" s="123"/>
      <c r="U115" s="123"/>
      <c r="V115" s="123"/>
      <c r="W115" s="123"/>
      <c r="X115" s="123"/>
      <c r="Y115" s="123"/>
      <c r="Z115" s="123"/>
      <c r="AA115" s="124" t="s">
        <v>95</v>
      </c>
      <c r="AB115" s="123"/>
      <c r="AC115" s="123"/>
      <c r="AD115" s="123"/>
      <c r="AE115" s="123"/>
      <c r="AF115" s="124" t="s">
        <v>49</v>
      </c>
      <c r="AG115" s="123"/>
      <c r="AH115" s="123"/>
      <c r="AI115" s="6">
        <v>21</v>
      </c>
      <c r="AJ115" s="125" t="s">
        <v>162</v>
      </c>
      <c r="AK115" s="123"/>
      <c r="AL115" s="123"/>
      <c r="AM115" s="123"/>
      <c r="AN115" s="123"/>
      <c r="AO115" s="123"/>
      <c r="AP115" s="7">
        <v>28252288</v>
      </c>
      <c r="AQ115" s="7">
        <v>17041076</v>
      </c>
      <c r="AR115" s="7">
        <v>11211212</v>
      </c>
      <c r="AS115" s="126">
        <v>0</v>
      </c>
      <c r="AT115" s="123"/>
      <c r="AU115" s="127">
        <v>15715380</v>
      </c>
      <c r="AV115" s="123"/>
      <c r="AW115" s="7">
        <v>1325696</v>
      </c>
      <c r="AX115" s="7">
        <v>15715380</v>
      </c>
      <c r="AY115" s="8">
        <v>0</v>
      </c>
      <c r="AZ115" s="7">
        <v>15715380</v>
      </c>
      <c r="BA115" s="8">
        <v>0</v>
      </c>
      <c r="BB115" s="7">
        <v>15715380</v>
      </c>
      <c r="BC115" s="8">
        <v>0</v>
      </c>
      <c r="BD115" s="7">
        <v>17000</v>
      </c>
      <c r="BE115" s="9"/>
      <c r="BF115" s="10">
        <f t="shared" si="8"/>
        <v>0.55625158571227928</v>
      </c>
      <c r="BG115" s="10">
        <f t="shared" si="9"/>
        <v>0.55625158571227928</v>
      </c>
      <c r="BH115" s="10">
        <f t="shared" si="10"/>
        <v>0.55625158571227928</v>
      </c>
    </row>
    <row r="116" spans="1:60" x14ac:dyDescent="0.25">
      <c r="A116" s="124" t="s">
        <v>146</v>
      </c>
      <c r="B116" s="123"/>
      <c r="C116" s="124" t="s">
        <v>147</v>
      </c>
      <c r="D116" s="123"/>
      <c r="E116" s="124" t="s">
        <v>148</v>
      </c>
      <c r="F116" s="123"/>
      <c r="G116" s="124" t="s">
        <v>149</v>
      </c>
      <c r="H116" s="123"/>
      <c r="I116" s="124" t="s">
        <v>151</v>
      </c>
      <c r="J116" s="123"/>
      <c r="K116" s="123"/>
      <c r="L116" s="124" t="s">
        <v>156</v>
      </c>
      <c r="M116" s="123"/>
      <c r="N116" s="123"/>
      <c r="O116" s="124"/>
      <c r="P116" s="123"/>
      <c r="Q116" s="124"/>
      <c r="R116" s="123"/>
      <c r="S116" s="122" t="s">
        <v>157</v>
      </c>
      <c r="T116" s="123"/>
      <c r="U116" s="123"/>
      <c r="V116" s="123"/>
      <c r="W116" s="123"/>
      <c r="X116" s="123"/>
      <c r="Y116" s="123"/>
      <c r="Z116" s="123"/>
      <c r="AA116" s="124" t="s">
        <v>95</v>
      </c>
      <c r="AB116" s="123"/>
      <c r="AC116" s="123"/>
      <c r="AD116" s="123"/>
      <c r="AE116" s="123"/>
      <c r="AF116" s="124" t="s">
        <v>49</v>
      </c>
      <c r="AG116" s="123"/>
      <c r="AH116" s="123"/>
      <c r="AI116" s="6">
        <v>21</v>
      </c>
      <c r="AJ116" s="125" t="s">
        <v>162</v>
      </c>
      <c r="AK116" s="123"/>
      <c r="AL116" s="123"/>
      <c r="AM116" s="123"/>
      <c r="AN116" s="123"/>
      <c r="AO116" s="123"/>
      <c r="AP116" s="7">
        <v>487786052</v>
      </c>
      <c r="AQ116" s="7">
        <v>474425626</v>
      </c>
      <c r="AR116" s="7">
        <v>13360426</v>
      </c>
      <c r="AS116" s="126">
        <v>0</v>
      </c>
      <c r="AT116" s="123"/>
      <c r="AU116" s="127">
        <v>305343704</v>
      </c>
      <c r="AV116" s="123"/>
      <c r="AW116" s="7">
        <v>169081922</v>
      </c>
      <c r="AX116" s="7">
        <v>122207288.92</v>
      </c>
      <c r="AY116" s="7">
        <v>183136415.08000001</v>
      </c>
      <c r="AZ116" s="7">
        <v>122207288.92</v>
      </c>
      <c r="BA116" s="8">
        <v>0</v>
      </c>
      <c r="BB116" s="7">
        <v>122207288.92</v>
      </c>
      <c r="BC116" s="8">
        <v>0</v>
      </c>
      <c r="BD116" s="8">
        <v>0</v>
      </c>
      <c r="BE116" s="9"/>
      <c r="BF116" s="10">
        <f t="shared" si="8"/>
        <v>0.6259787518483616</v>
      </c>
      <c r="BG116" s="10">
        <f t="shared" si="9"/>
        <v>0.25053461126846654</v>
      </c>
      <c r="BH116" s="10">
        <f t="shared" si="10"/>
        <v>0.25053461126846654</v>
      </c>
    </row>
    <row r="117" spans="1:60" x14ac:dyDescent="0.25">
      <c r="A117" s="124" t="s">
        <v>146</v>
      </c>
      <c r="B117" s="123"/>
      <c r="C117" s="124" t="s">
        <v>147</v>
      </c>
      <c r="D117" s="123"/>
      <c r="E117" s="124" t="s">
        <v>148</v>
      </c>
      <c r="F117" s="123"/>
      <c r="G117" s="124" t="s">
        <v>149</v>
      </c>
      <c r="H117" s="123"/>
      <c r="I117" s="124" t="s">
        <v>151</v>
      </c>
      <c r="J117" s="123"/>
      <c r="K117" s="123"/>
      <c r="L117" s="124" t="s">
        <v>156</v>
      </c>
      <c r="M117" s="123"/>
      <c r="N117" s="123"/>
      <c r="O117" s="124" t="s">
        <v>72</v>
      </c>
      <c r="P117" s="123"/>
      <c r="Q117" s="124"/>
      <c r="R117" s="123"/>
      <c r="S117" s="122" t="s">
        <v>158</v>
      </c>
      <c r="T117" s="123"/>
      <c r="U117" s="123"/>
      <c r="V117" s="123"/>
      <c r="W117" s="123"/>
      <c r="X117" s="123"/>
      <c r="Y117" s="123"/>
      <c r="Z117" s="123"/>
      <c r="AA117" s="124" t="s">
        <v>95</v>
      </c>
      <c r="AB117" s="123"/>
      <c r="AC117" s="123"/>
      <c r="AD117" s="123"/>
      <c r="AE117" s="123"/>
      <c r="AF117" s="124" t="s">
        <v>49</v>
      </c>
      <c r="AG117" s="123"/>
      <c r="AH117" s="123"/>
      <c r="AI117" s="6">
        <v>21</v>
      </c>
      <c r="AJ117" s="125" t="s">
        <v>162</v>
      </c>
      <c r="AK117" s="123"/>
      <c r="AL117" s="123"/>
      <c r="AM117" s="123"/>
      <c r="AN117" s="123"/>
      <c r="AO117" s="123"/>
      <c r="AP117" s="7">
        <v>487786052</v>
      </c>
      <c r="AQ117" s="7">
        <v>474425626</v>
      </c>
      <c r="AR117" s="7">
        <v>13360426</v>
      </c>
      <c r="AS117" s="126">
        <v>0</v>
      </c>
      <c r="AT117" s="123"/>
      <c r="AU117" s="127">
        <v>305343704</v>
      </c>
      <c r="AV117" s="123"/>
      <c r="AW117" s="7">
        <v>169081922</v>
      </c>
      <c r="AX117" s="7">
        <v>122207288.92</v>
      </c>
      <c r="AY117" s="7">
        <v>183136415.08000001</v>
      </c>
      <c r="AZ117" s="7">
        <v>122207288.92</v>
      </c>
      <c r="BA117" s="8">
        <v>0</v>
      </c>
      <c r="BB117" s="7">
        <v>122207288.92</v>
      </c>
      <c r="BC117" s="8">
        <v>0</v>
      </c>
      <c r="BD117" s="8">
        <v>0</v>
      </c>
      <c r="BE117" s="9"/>
      <c r="BF117" s="10">
        <f t="shared" si="8"/>
        <v>0.6259787518483616</v>
      </c>
      <c r="BG117" s="10">
        <f t="shared" si="9"/>
        <v>0.25053461126846654</v>
      </c>
      <c r="BH117" s="10">
        <f t="shared" si="10"/>
        <v>0.25053461126846654</v>
      </c>
    </row>
    <row r="118" spans="1:60" x14ac:dyDescent="0.25">
      <c r="A118" s="124" t="s">
        <v>146</v>
      </c>
      <c r="B118" s="123"/>
      <c r="C118" s="124" t="s">
        <v>147</v>
      </c>
      <c r="D118" s="123"/>
      <c r="E118" s="124" t="s">
        <v>148</v>
      </c>
      <c r="F118" s="123"/>
      <c r="G118" s="124" t="s">
        <v>149</v>
      </c>
      <c r="H118" s="123"/>
      <c r="I118" s="124" t="s">
        <v>151</v>
      </c>
      <c r="J118" s="123"/>
      <c r="K118" s="123"/>
      <c r="L118" s="124" t="s">
        <v>159</v>
      </c>
      <c r="M118" s="123"/>
      <c r="N118" s="123"/>
      <c r="O118" s="124"/>
      <c r="P118" s="123"/>
      <c r="Q118" s="124"/>
      <c r="R118" s="123"/>
      <c r="S118" s="122" t="s">
        <v>160</v>
      </c>
      <c r="T118" s="123"/>
      <c r="U118" s="123"/>
      <c r="V118" s="123"/>
      <c r="W118" s="123"/>
      <c r="X118" s="123"/>
      <c r="Y118" s="123"/>
      <c r="Z118" s="123"/>
      <c r="AA118" s="124" t="s">
        <v>95</v>
      </c>
      <c r="AB118" s="123"/>
      <c r="AC118" s="123"/>
      <c r="AD118" s="123"/>
      <c r="AE118" s="123"/>
      <c r="AF118" s="124" t="s">
        <v>49</v>
      </c>
      <c r="AG118" s="123"/>
      <c r="AH118" s="123"/>
      <c r="AI118" s="6">
        <v>21</v>
      </c>
      <c r="AJ118" s="125" t="s">
        <v>162</v>
      </c>
      <c r="AK118" s="123"/>
      <c r="AL118" s="123"/>
      <c r="AM118" s="123"/>
      <c r="AN118" s="123"/>
      <c r="AO118" s="123"/>
      <c r="AP118" s="7">
        <v>201621970</v>
      </c>
      <c r="AQ118" s="7">
        <v>182317685</v>
      </c>
      <c r="AR118" s="7">
        <v>19304285</v>
      </c>
      <c r="AS118" s="126">
        <v>0</v>
      </c>
      <c r="AT118" s="123"/>
      <c r="AU118" s="127">
        <v>180818287</v>
      </c>
      <c r="AV118" s="123"/>
      <c r="AW118" s="7">
        <v>1499398</v>
      </c>
      <c r="AX118" s="7">
        <v>112906911</v>
      </c>
      <c r="AY118" s="7">
        <v>67911376</v>
      </c>
      <c r="AZ118" s="7">
        <v>112906911</v>
      </c>
      <c r="BA118" s="8">
        <v>0</v>
      </c>
      <c r="BB118" s="7">
        <v>112906911</v>
      </c>
      <c r="BC118" s="8">
        <v>0</v>
      </c>
      <c r="BD118" s="8">
        <v>0</v>
      </c>
      <c r="BE118" s="9"/>
      <c r="BF118" s="10">
        <f t="shared" si="8"/>
        <v>0.89681837252160568</v>
      </c>
      <c r="BG118" s="10">
        <f t="shared" si="9"/>
        <v>0.55999309499852623</v>
      </c>
      <c r="BH118" s="10">
        <f t="shared" si="10"/>
        <v>0.55999309499852623</v>
      </c>
    </row>
    <row r="119" spans="1:60" x14ac:dyDescent="0.25">
      <c r="A119" s="141" t="s">
        <v>146</v>
      </c>
      <c r="B119" s="140"/>
      <c r="C119" s="141" t="s">
        <v>147</v>
      </c>
      <c r="D119" s="140"/>
      <c r="E119" s="141" t="s">
        <v>148</v>
      </c>
      <c r="F119" s="140"/>
      <c r="G119" s="141" t="s">
        <v>149</v>
      </c>
      <c r="H119" s="140"/>
      <c r="I119" s="141" t="s">
        <v>151</v>
      </c>
      <c r="J119" s="140"/>
      <c r="K119" s="140"/>
      <c r="L119" s="141" t="s">
        <v>159</v>
      </c>
      <c r="M119" s="140"/>
      <c r="N119" s="140"/>
      <c r="O119" s="141" t="s">
        <v>72</v>
      </c>
      <c r="P119" s="140"/>
      <c r="Q119" s="141"/>
      <c r="R119" s="140"/>
      <c r="S119" s="139" t="s">
        <v>161</v>
      </c>
      <c r="T119" s="140"/>
      <c r="U119" s="140"/>
      <c r="V119" s="140"/>
      <c r="W119" s="140"/>
      <c r="X119" s="140"/>
      <c r="Y119" s="140"/>
      <c r="Z119" s="140"/>
      <c r="AA119" s="141" t="s">
        <v>95</v>
      </c>
      <c r="AB119" s="140"/>
      <c r="AC119" s="140"/>
      <c r="AD119" s="140"/>
      <c r="AE119" s="140"/>
      <c r="AF119" s="141" t="s">
        <v>49</v>
      </c>
      <c r="AG119" s="140"/>
      <c r="AH119" s="140"/>
      <c r="AI119" s="26">
        <v>21</v>
      </c>
      <c r="AJ119" s="142" t="s">
        <v>162</v>
      </c>
      <c r="AK119" s="140"/>
      <c r="AL119" s="140"/>
      <c r="AM119" s="140"/>
      <c r="AN119" s="140"/>
      <c r="AO119" s="140"/>
      <c r="AP119" s="27">
        <v>201621970</v>
      </c>
      <c r="AQ119" s="27">
        <v>182317685</v>
      </c>
      <c r="AR119" s="27">
        <v>19304285</v>
      </c>
      <c r="AS119" s="143">
        <v>0</v>
      </c>
      <c r="AT119" s="140"/>
      <c r="AU119" s="144">
        <v>180818287</v>
      </c>
      <c r="AV119" s="140"/>
      <c r="AW119" s="27">
        <v>1499398</v>
      </c>
      <c r="AX119" s="27">
        <v>112906911</v>
      </c>
      <c r="AY119" s="27">
        <v>67911376</v>
      </c>
      <c r="AZ119" s="27">
        <v>112906911</v>
      </c>
      <c r="BA119" s="28">
        <v>0</v>
      </c>
      <c r="BB119" s="27">
        <v>112906911</v>
      </c>
      <c r="BC119" s="28">
        <v>0</v>
      </c>
      <c r="BD119" s="28">
        <v>0</v>
      </c>
      <c r="BE119" s="29"/>
      <c r="BF119" s="30">
        <f t="shared" si="8"/>
        <v>0.89681837252160568</v>
      </c>
      <c r="BG119" s="30">
        <f t="shared" si="9"/>
        <v>0.55999309499852623</v>
      </c>
      <c r="BH119" s="30">
        <f t="shared" si="10"/>
        <v>0.55999309499852623</v>
      </c>
    </row>
    <row r="120" spans="1:60" s="25" customFormat="1" ht="21" customHeight="1" x14ac:dyDescent="0.25">
      <c r="A120" s="151" t="s">
        <v>163</v>
      </c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31">
        <f>AP112+AP106+AP98</f>
        <v>1942059135</v>
      </c>
      <c r="AQ120" s="31">
        <f>AQ112+AQ106+AQ98</f>
        <v>1828547754</v>
      </c>
      <c r="AR120" s="31">
        <f>AR112+AR106+AR98</f>
        <v>113511381</v>
      </c>
      <c r="AS120" s="152">
        <f>AS112+AS106+AS98</f>
        <v>0</v>
      </c>
      <c r="AT120" s="153"/>
      <c r="AU120" s="152">
        <f t="shared" ref="AU120:BE120" si="14">AU112+AU106+AU98</f>
        <v>1609426656</v>
      </c>
      <c r="AV120" s="153"/>
      <c r="AW120" s="31">
        <f t="shared" si="14"/>
        <v>219121098</v>
      </c>
      <c r="AX120" s="31">
        <f t="shared" si="14"/>
        <v>960052677.91999996</v>
      </c>
      <c r="AY120" s="31">
        <f t="shared" si="14"/>
        <v>649373978.08000004</v>
      </c>
      <c r="AZ120" s="31">
        <f t="shared" si="14"/>
        <v>960052677.91999996</v>
      </c>
      <c r="BA120" s="31">
        <f t="shared" si="14"/>
        <v>0</v>
      </c>
      <c r="BB120" s="31">
        <f t="shared" si="14"/>
        <v>960052677.91999996</v>
      </c>
      <c r="BC120" s="31">
        <f t="shared" si="14"/>
        <v>0</v>
      </c>
      <c r="BD120" s="31">
        <f t="shared" si="14"/>
        <v>257000</v>
      </c>
      <c r="BE120" s="31">
        <f t="shared" si="14"/>
        <v>0</v>
      </c>
      <c r="BF120" s="32">
        <f t="shared" si="8"/>
        <v>0.82872175568433448</v>
      </c>
      <c r="BG120" s="32">
        <f t="shared" si="8"/>
        <v>0</v>
      </c>
      <c r="BH120" s="32">
        <f t="shared" si="8"/>
        <v>1.9303887951112144</v>
      </c>
    </row>
    <row r="121" spans="1:60" s="15" customFormat="1" x14ac:dyDescent="0.25">
      <c r="A121" s="147" t="s">
        <v>146</v>
      </c>
      <c r="B121" s="146"/>
      <c r="C121" s="147" t="s">
        <v>164</v>
      </c>
      <c r="D121" s="146"/>
      <c r="E121" s="147" t="s">
        <v>148</v>
      </c>
      <c r="F121" s="146"/>
      <c r="G121" s="147" t="s">
        <v>149</v>
      </c>
      <c r="H121" s="146"/>
      <c r="I121" s="147" t="s">
        <v>12</v>
      </c>
      <c r="J121" s="146"/>
      <c r="K121" s="146"/>
      <c r="L121" s="147" t="s">
        <v>12</v>
      </c>
      <c r="M121" s="146"/>
      <c r="N121" s="146"/>
      <c r="O121" s="147" t="s">
        <v>12</v>
      </c>
      <c r="P121" s="146"/>
      <c r="Q121" s="147" t="s">
        <v>12</v>
      </c>
      <c r="R121" s="146"/>
      <c r="S121" s="148" t="s">
        <v>165</v>
      </c>
      <c r="T121" s="146"/>
      <c r="U121" s="146"/>
      <c r="V121" s="146"/>
      <c r="W121" s="146"/>
      <c r="X121" s="146"/>
      <c r="Y121" s="146"/>
      <c r="Z121" s="146"/>
      <c r="AA121" s="147" t="s">
        <v>48</v>
      </c>
      <c r="AB121" s="146"/>
      <c r="AC121" s="146"/>
      <c r="AD121" s="146"/>
      <c r="AE121" s="146"/>
      <c r="AF121" s="147" t="s">
        <v>49</v>
      </c>
      <c r="AG121" s="146"/>
      <c r="AH121" s="146"/>
      <c r="AI121" s="33">
        <v>10</v>
      </c>
      <c r="AJ121" s="149" t="s">
        <v>50</v>
      </c>
      <c r="AK121" s="146"/>
      <c r="AL121" s="146"/>
      <c r="AM121" s="146"/>
      <c r="AN121" s="146"/>
      <c r="AO121" s="146"/>
      <c r="AP121" s="34">
        <v>256432532</v>
      </c>
      <c r="AQ121" s="34">
        <v>256432532</v>
      </c>
      <c r="AR121" s="35">
        <v>0</v>
      </c>
      <c r="AS121" s="150">
        <v>0</v>
      </c>
      <c r="AT121" s="146"/>
      <c r="AU121" s="145">
        <v>256432532</v>
      </c>
      <c r="AV121" s="146"/>
      <c r="AW121" s="35">
        <v>0</v>
      </c>
      <c r="AX121" s="34">
        <v>167256942</v>
      </c>
      <c r="AY121" s="34">
        <v>89175590</v>
      </c>
      <c r="AZ121" s="34">
        <v>167256942</v>
      </c>
      <c r="BA121" s="35">
        <v>0</v>
      </c>
      <c r="BB121" s="34">
        <v>167256942</v>
      </c>
      <c r="BC121" s="35">
        <v>0</v>
      </c>
      <c r="BD121" s="35">
        <v>0</v>
      </c>
      <c r="BE121" s="36"/>
      <c r="BF121" s="10">
        <f t="shared" si="8"/>
        <v>1</v>
      </c>
      <c r="BG121" s="10">
        <f t="shared" si="9"/>
        <v>0.65224541011044579</v>
      </c>
      <c r="BH121" s="10">
        <f t="shared" si="10"/>
        <v>0.65224541011044579</v>
      </c>
    </row>
    <row r="122" spans="1:60" x14ac:dyDescent="0.25">
      <c r="A122" s="124" t="s">
        <v>146</v>
      </c>
      <c r="B122" s="123"/>
      <c r="C122" s="124" t="s">
        <v>164</v>
      </c>
      <c r="D122" s="123"/>
      <c r="E122" s="124" t="s">
        <v>148</v>
      </c>
      <c r="F122" s="123"/>
      <c r="G122" s="124" t="s">
        <v>149</v>
      </c>
      <c r="H122" s="123"/>
      <c r="I122" s="124" t="s">
        <v>151</v>
      </c>
      <c r="J122" s="123"/>
      <c r="K122" s="123"/>
      <c r="L122" s="124"/>
      <c r="M122" s="123"/>
      <c r="N122" s="123"/>
      <c r="O122" s="124"/>
      <c r="P122" s="123"/>
      <c r="Q122" s="124"/>
      <c r="R122" s="123"/>
      <c r="S122" s="122" t="s">
        <v>152</v>
      </c>
      <c r="T122" s="123"/>
      <c r="U122" s="123"/>
      <c r="V122" s="123"/>
      <c r="W122" s="123"/>
      <c r="X122" s="123"/>
      <c r="Y122" s="123"/>
      <c r="Z122" s="123"/>
      <c r="AA122" s="124" t="s">
        <v>48</v>
      </c>
      <c r="AB122" s="123"/>
      <c r="AC122" s="123"/>
      <c r="AD122" s="123"/>
      <c r="AE122" s="123"/>
      <c r="AF122" s="124" t="s">
        <v>49</v>
      </c>
      <c r="AG122" s="123"/>
      <c r="AH122" s="123"/>
      <c r="AI122" s="6">
        <v>10</v>
      </c>
      <c r="AJ122" s="125" t="s">
        <v>50</v>
      </c>
      <c r="AK122" s="123"/>
      <c r="AL122" s="123"/>
      <c r="AM122" s="123"/>
      <c r="AN122" s="123"/>
      <c r="AO122" s="123"/>
      <c r="AP122" s="7">
        <v>256432532</v>
      </c>
      <c r="AQ122" s="7">
        <v>256432532</v>
      </c>
      <c r="AR122" s="8">
        <v>0</v>
      </c>
      <c r="AS122" s="126">
        <v>0</v>
      </c>
      <c r="AT122" s="123"/>
      <c r="AU122" s="127">
        <v>256432532</v>
      </c>
      <c r="AV122" s="123"/>
      <c r="AW122" s="8">
        <v>0</v>
      </c>
      <c r="AX122" s="7">
        <v>167256942</v>
      </c>
      <c r="AY122" s="7">
        <v>89175590</v>
      </c>
      <c r="AZ122" s="7">
        <v>167256942</v>
      </c>
      <c r="BA122" s="8">
        <v>0</v>
      </c>
      <c r="BB122" s="7">
        <v>167256942</v>
      </c>
      <c r="BC122" s="8">
        <v>0</v>
      </c>
      <c r="BD122" s="8">
        <v>0</v>
      </c>
      <c r="BE122" s="9"/>
      <c r="BF122" s="10">
        <f t="shared" si="8"/>
        <v>1</v>
      </c>
      <c r="BG122" s="10">
        <f t="shared" si="9"/>
        <v>0.65224541011044579</v>
      </c>
      <c r="BH122" s="10">
        <f t="shared" si="10"/>
        <v>0.65224541011044579</v>
      </c>
    </row>
    <row r="123" spans="1:60" x14ac:dyDescent="0.25">
      <c r="A123" s="124" t="s">
        <v>146</v>
      </c>
      <c r="B123" s="123"/>
      <c r="C123" s="124" t="s">
        <v>164</v>
      </c>
      <c r="D123" s="123"/>
      <c r="E123" s="124" t="s">
        <v>148</v>
      </c>
      <c r="F123" s="123"/>
      <c r="G123" s="124" t="s">
        <v>149</v>
      </c>
      <c r="H123" s="123"/>
      <c r="I123" s="124" t="s">
        <v>151</v>
      </c>
      <c r="J123" s="123"/>
      <c r="K123" s="123"/>
      <c r="L123" s="124" t="s">
        <v>166</v>
      </c>
      <c r="M123" s="123"/>
      <c r="N123" s="123"/>
      <c r="O123" s="124"/>
      <c r="P123" s="123"/>
      <c r="Q123" s="124"/>
      <c r="R123" s="123"/>
      <c r="S123" s="122" t="s">
        <v>167</v>
      </c>
      <c r="T123" s="123"/>
      <c r="U123" s="123"/>
      <c r="V123" s="123"/>
      <c r="W123" s="123"/>
      <c r="X123" s="123"/>
      <c r="Y123" s="123"/>
      <c r="Z123" s="123"/>
      <c r="AA123" s="124" t="s">
        <v>48</v>
      </c>
      <c r="AB123" s="123"/>
      <c r="AC123" s="123"/>
      <c r="AD123" s="123"/>
      <c r="AE123" s="123"/>
      <c r="AF123" s="124" t="s">
        <v>49</v>
      </c>
      <c r="AG123" s="123"/>
      <c r="AH123" s="123"/>
      <c r="AI123" s="6">
        <v>10</v>
      </c>
      <c r="AJ123" s="125" t="s">
        <v>50</v>
      </c>
      <c r="AK123" s="123"/>
      <c r="AL123" s="123"/>
      <c r="AM123" s="123"/>
      <c r="AN123" s="123"/>
      <c r="AO123" s="123"/>
      <c r="AP123" s="7">
        <v>3157163</v>
      </c>
      <c r="AQ123" s="7">
        <v>3157163</v>
      </c>
      <c r="AR123" s="8">
        <v>0</v>
      </c>
      <c r="AS123" s="126">
        <v>0</v>
      </c>
      <c r="AT123" s="123"/>
      <c r="AU123" s="127">
        <v>3157163</v>
      </c>
      <c r="AV123" s="123"/>
      <c r="AW123" s="8">
        <v>0</v>
      </c>
      <c r="AX123" s="8">
        <v>0</v>
      </c>
      <c r="AY123" s="7">
        <v>3157163</v>
      </c>
      <c r="AZ123" s="8">
        <v>0</v>
      </c>
      <c r="BA123" s="8">
        <v>0</v>
      </c>
      <c r="BB123" s="8">
        <v>0</v>
      </c>
      <c r="BC123" s="8">
        <v>0</v>
      </c>
      <c r="BD123" s="8">
        <v>0</v>
      </c>
      <c r="BE123" s="9"/>
      <c r="BF123" s="10">
        <f t="shared" si="8"/>
        <v>1</v>
      </c>
      <c r="BG123" s="10">
        <f t="shared" si="9"/>
        <v>0</v>
      </c>
      <c r="BH123" s="10">
        <f t="shared" si="10"/>
        <v>0</v>
      </c>
    </row>
    <row r="124" spans="1:60" x14ac:dyDescent="0.25">
      <c r="A124" s="124" t="s">
        <v>146</v>
      </c>
      <c r="B124" s="123"/>
      <c r="C124" s="124" t="s">
        <v>164</v>
      </c>
      <c r="D124" s="123"/>
      <c r="E124" s="124" t="s">
        <v>148</v>
      </c>
      <c r="F124" s="123"/>
      <c r="G124" s="124" t="s">
        <v>149</v>
      </c>
      <c r="H124" s="123"/>
      <c r="I124" s="124" t="s">
        <v>151</v>
      </c>
      <c r="J124" s="123"/>
      <c r="K124" s="123"/>
      <c r="L124" s="124" t="s">
        <v>166</v>
      </c>
      <c r="M124" s="123"/>
      <c r="N124" s="123"/>
      <c r="O124" s="124" t="s">
        <v>72</v>
      </c>
      <c r="P124" s="123"/>
      <c r="Q124" s="124"/>
      <c r="R124" s="123"/>
      <c r="S124" s="122" t="s">
        <v>168</v>
      </c>
      <c r="T124" s="123"/>
      <c r="U124" s="123"/>
      <c r="V124" s="123"/>
      <c r="W124" s="123"/>
      <c r="X124" s="123"/>
      <c r="Y124" s="123"/>
      <c r="Z124" s="123"/>
      <c r="AA124" s="124" t="s">
        <v>48</v>
      </c>
      <c r="AB124" s="123"/>
      <c r="AC124" s="123"/>
      <c r="AD124" s="123"/>
      <c r="AE124" s="123"/>
      <c r="AF124" s="124" t="s">
        <v>49</v>
      </c>
      <c r="AG124" s="123"/>
      <c r="AH124" s="123"/>
      <c r="AI124" s="6">
        <v>10</v>
      </c>
      <c r="AJ124" s="125" t="s">
        <v>50</v>
      </c>
      <c r="AK124" s="123"/>
      <c r="AL124" s="123"/>
      <c r="AM124" s="123"/>
      <c r="AN124" s="123"/>
      <c r="AO124" s="123"/>
      <c r="AP124" s="7">
        <v>3157163</v>
      </c>
      <c r="AQ124" s="7">
        <v>3157163</v>
      </c>
      <c r="AR124" s="8">
        <v>0</v>
      </c>
      <c r="AS124" s="126">
        <v>0</v>
      </c>
      <c r="AT124" s="123"/>
      <c r="AU124" s="127">
        <v>3157163</v>
      </c>
      <c r="AV124" s="123"/>
      <c r="AW124" s="8">
        <v>0</v>
      </c>
      <c r="AX124" s="8">
        <v>0</v>
      </c>
      <c r="AY124" s="7">
        <v>3157163</v>
      </c>
      <c r="AZ124" s="8">
        <v>0</v>
      </c>
      <c r="BA124" s="8">
        <v>0</v>
      </c>
      <c r="BB124" s="8">
        <v>0</v>
      </c>
      <c r="BC124" s="8">
        <v>0</v>
      </c>
      <c r="BD124" s="8">
        <v>0</v>
      </c>
      <c r="BE124" s="9"/>
      <c r="BF124" s="10">
        <f t="shared" si="8"/>
        <v>1</v>
      </c>
      <c r="BG124" s="10">
        <f t="shared" si="9"/>
        <v>0</v>
      </c>
      <c r="BH124" s="10">
        <f t="shared" si="10"/>
        <v>0</v>
      </c>
    </row>
    <row r="125" spans="1:60" x14ac:dyDescent="0.25">
      <c r="A125" s="124" t="s">
        <v>146</v>
      </c>
      <c r="B125" s="123"/>
      <c r="C125" s="124" t="s">
        <v>164</v>
      </c>
      <c r="D125" s="123"/>
      <c r="E125" s="124" t="s">
        <v>148</v>
      </c>
      <c r="F125" s="123"/>
      <c r="G125" s="124" t="s">
        <v>149</v>
      </c>
      <c r="H125" s="123"/>
      <c r="I125" s="124" t="s">
        <v>151</v>
      </c>
      <c r="J125" s="123"/>
      <c r="K125" s="123"/>
      <c r="L125" s="124" t="s">
        <v>169</v>
      </c>
      <c r="M125" s="123"/>
      <c r="N125" s="123"/>
      <c r="O125" s="124"/>
      <c r="P125" s="123"/>
      <c r="Q125" s="124"/>
      <c r="R125" s="123"/>
      <c r="S125" s="122" t="s">
        <v>170</v>
      </c>
      <c r="T125" s="123"/>
      <c r="U125" s="123"/>
      <c r="V125" s="123"/>
      <c r="W125" s="123"/>
      <c r="X125" s="123"/>
      <c r="Y125" s="123"/>
      <c r="Z125" s="123"/>
      <c r="AA125" s="124" t="s">
        <v>48</v>
      </c>
      <c r="AB125" s="123"/>
      <c r="AC125" s="123"/>
      <c r="AD125" s="123"/>
      <c r="AE125" s="123"/>
      <c r="AF125" s="124" t="s">
        <v>49</v>
      </c>
      <c r="AG125" s="123"/>
      <c r="AH125" s="123"/>
      <c r="AI125" s="6">
        <v>10</v>
      </c>
      <c r="AJ125" s="125" t="s">
        <v>50</v>
      </c>
      <c r="AK125" s="123"/>
      <c r="AL125" s="123"/>
      <c r="AM125" s="123"/>
      <c r="AN125" s="123"/>
      <c r="AO125" s="123"/>
      <c r="AP125" s="7">
        <v>253275369</v>
      </c>
      <c r="AQ125" s="7">
        <v>253275369</v>
      </c>
      <c r="AR125" s="8">
        <v>0</v>
      </c>
      <c r="AS125" s="126">
        <v>0</v>
      </c>
      <c r="AT125" s="123"/>
      <c r="AU125" s="127">
        <v>253275369</v>
      </c>
      <c r="AV125" s="123"/>
      <c r="AW125" s="8">
        <v>0</v>
      </c>
      <c r="AX125" s="7">
        <v>167256942</v>
      </c>
      <c r="AY125" s="7">
        <v>86018427</v>
      </c>
      <c r="AZ125" s="7">
        <v>167256942</v>
      </c>
      <c r="BA125" s="8">
        <v>0</v>
      </c>
      <c r="BB125" s="7">
        <v>167256942</v>
      </c>
      <c r="BC125" s="8">
        <v>0</v>
      </c>
      <c r="BD125" s="8">
        <v>0</v>
      </c>
      <c r="BE125" s="9"/>
      <c r="BF125" s="10">
        <f t="shared" si="8"/>
        <v>1</v>
      </c>
      <c r="BG125" s="10">
        <f t="shared" si="9"/>
        <v>0.66037586939612747</v>
      </c>
      <c r="BH125" s="10">
        <f t="shared" si="10"/>
        <v>0.66037586939612747</v>
      </c>
    </row>
    <row r="126" spans="1:60" x14ac:dyDescent="0.25">
      <c r="A126" s="124" t="s">
        <v>146</v>
      </c>
      <c r="B126" s="123"/>
      <c r="C126" s="124" t="s">
        <v>164</v>
      </c>
      <c r="D126" s="123"/>
      <c r="E126" s="124" t="s">
        <v>148</v>
      </c>
      <c r="F126" s="123"/>
      <c r="G126" s="124" t="s">
        <v>149</v>
      </c>
      <c r="H126" s="123"/>
      <c r="I126" s="124" t="s">
        <v>151</v>
      </c>
      <c r="J126" s="123"/>
      <c r="K126" s="123"/>
      <c r="L126" s="124" t="s">
        <v>169</v>
      </c>
      <c r="M126" s="123"/>
      <c r="N126" s="123"/>
      <c r="O126" s="124" t="s">
        <v>72</v>
      </c>
      <c r="P126" s="123"/>
      <c r="Q126" s="124"/>
      <c r="R126" s="123"/>
      <c r="S126" s="122" t="s">
        <v>171</v>
      </c>
      <c r="T126" s="123"/>
      <c r="U126" s="123"/>
      <c r="V126" s="123"/>
      <c r="W126" s="123"/>
      <c r="X126" s="123"/>
      <c r="Y126" s="123"/>
      <c r="Z126" s="123"/>
      <c r="AA126" s="124" t="s">
        <v>48</v>
      </c>
      <c r="AB126" s="123"/>
      <c r="AC126" s="123"/>
      <c r="AD126" s="123"/>
      <c r="AE126" s="123"/>
      <c r="AF126" s="124" t="s">
        <v>49</v>
      </c>
      <c r="AG126" s="123"/>
      <c r="AH126" s="123"/>
      <c r="AI126" s="6">
        <v>10</v>
      </c>
      <c r="AJ126" s="125" t="s">
        <v>50</v>
      </c>
      <c r="AK126" s="123"/>
      <c r="AL126" s="123"/>
      <c r="AM126" s="123"/>
      <c r="AN126" s="123"/>
      <c r="AO126" s="123"/>
      <c r="AP126" s="7">
        <v>253275369</v>
      </c>
      <c r="AQ126" s="7">
        <v>253275369</v>
      </c>
      <c r="AR126" s="8">
        <v>0</v>
      </c>
      <c r="AS126" s="126">
        <v>0</v>
      </c>
      <c r="AT126" s="123"/>
      <c r="AU126" s="127">
        <v>253275369</v>
      </c>
      <c r="AV126" s="123"/>
      <c r="AW126" s="8">
        <v>0</v>
      </c>
      <c r="AX126" s="7">
        <v>167256942</v>
      </c>
      <c r="AY126" s="7">
        <v>86018427</v>
      </c>
      <c r="AZ126" s="7">
        <v>167256942</v>
      </c>
      <c r="BA126" s="8">
        <v>0</v>
      </c>
      <c r="BB126" s="7">
        <v>167256942</v>
      </c>
      <c r="BC126" s="8">
        <v>0</v>
      </c>
      <c r="BD126" s="8">
        <v>0</v>
      </c>
      <c r="BE126" s="9"/>
      <c r="BF126" s="10">
        <f t="shared" si="8"/>
        <v>1</v>
      </c>
      <c r="BG126" s="10">
        <f t="shared" si="9"/>
        <v>0.66037586939612747</v>
      </c>
      <c r="BH126" s="10">
        <f t="shared" si="10"/>
        <v>0.66037586939612747</v>
      </c>
    </row>
    <row r="127" spans="1:60" s="15" customFormat="1" x14ac:dyDescent="0.25">
      <c r="A127" s="130" t="s">
        <v>146</v>
      </c>
      <c r="B127" s="129"/>
      <c r="C127" s="130" t="s">
        <v>164</v>
      </c>
      <c r="D127" s="129"/>
      <c r="E127" s="130" t="s">
        <v>148</v>
      </c>
      <c r="F127" s="129"/>
      <c r="G127" s="130" t="s">
        <v>149</v>
      </c>
      <c r="H127" s="129"/>
      <c r="I127" s="130" t="s">
        <v>12</v>
      </c>
      <c r="J127" s="129"/>
      <c r="K127" s="129"/>
      <c r="L127" s="130" t="s">
        <v>12</v>
      </c>
      <c r="M127" s="129"/>
      <c r="N127" s="129"/>
      <c r="O127" s="130" t="s">
        <v>12</v>
      </c>
      <c r="P127" s="129"/>
      <c r="Q127" s="130" t="s">
        <v>12</v>
      </c>
      <c r="R127" s="129"/>
      <c r="S127" s="128" t="s">
        <v>165</v>
      </c>
      <c r="T127" s="129"/>
      <c r="U127" s="129"/>
      <c r="V127" s="129"/>
      <c r="W127" s="129"/>
      <c r="X127" s="129"/>
      <c r="Y127" s="129"/>
      <c r="Z127" s="129"/>
      <c r="AA127" s="130" t="s">
        <v>95</v>
      </c>
      <c r="AB127" s="129"/>
      <c r="AC127" s="129"/>
      <c r="AD127" s="129"/>
      <c r="AE127" s="129"/>
      <c r="AF127" s="130" t="s">
        <v>49</v>
      </c>
      <c r="AG127" s="129"/>
      <c r="AH127" s="129"/>
      <c r="AI127" s="11">
        <v>20</v>
      </c>
      <c r="AJ127" s="131" t="s">
        <v>96</v>
      </c>
      <c r="AK127" s="129"/>
      <c r="AL127" s="129"/>
      <c r="AM127" s="129"/>
      <c r="AN127" s="129"/>
      <c r="AO127" s="129"/>
      <c r="AP127" s="12">
        <v>150000000</v>
      </c>
      <c r="AQ127" s="12">
        <v>13080000</v>
      </c>
      <c r="AR127" s="12">
        <v>136920000</v>
      </c>
      <c r="AS127" s="132">
        <v>0</v>
      </c>
      <c r="AT127" s="129"/>
      <c r="AU127" s="133">
        <v>13080000</v>
      </c>
      <c r="AV127" s="129"/>
      <c r="AW127" s="13">
        <v>0</v>
      </c>
      <c r="AX127" s="12">
        <v>600000</v>
      </c>
      <c r="AY127" s="12">
        <v>12480000</v>
      </c>
      <c r="AZ127" s="12">
        <v>600000</v>
      </c>
      <c r="BA127" s="13">
        <v>0</v>
      </c>
      <c r="BB127" s="12">
        <v>600000</v>
      </c>
      <c r="BC127" s="13">
        <v>0</v>
      </c>
      <c r="BD127" s="13">
        <v>0</v>
      </c>
      <c r="BE127" s="14"/>
      <c r="BF127" s="10">
        <f t="shared" si="8"/>
        <v>8.72E-2</v>
      </c>
      <c r="BG127" s="10">
        <f t="shared" si="9"/>
        <v>4.0000000000000001E-3</v>
      </c>
      <c r="BH127" s="10">
        <f t="shared" si="10"/>
        <v>4.0000000000000001E-3</v>
      </c>
    </row>
    <row r="128" spans="1:60" x14ac:dyDescent="0.25">
      <c r="A128" s="124" t="s">
        <v>146</v>
      </c>
      <c r="B128" s="123"/>
      <c r="C128" s="124" t="s">
        <v>164</v>
      </c>
      <c r="D128" s="123"/>
      <c r="E128" s="124" t="s">
        <v>148</v>
      </c>
      <c r="F128" s="123"/>
      <c r="G128" s="124" t="s">
        <v>149</v>
      </c>
      <c r="H128" s="123"/>
      <c r="I128" s="124" t="s">
        <v>151</v>
      </c>
      <c r="J128" s="123"/>
      <c r="K128" s="123"/>
      <c r="L128" s="124"/>
      <c r="M128" s="123"/>
      <c r="N128" s="123"/>
      <c r="O128" s="124"/>
      <c r="P128" s="123"/>
      <c r="Q128" s="124"/>
      <c r="R128" s="123"/>
      <c r="S128" s="122" t="s">
        <v>152</v>
      </c>
      <c r="T128" s="123"/>
      <c r="U128" s="123"/>
      <c r="V128" s="123"/>
      <c r="W128" s="123"/>
      <c r="X128" s="123"/>
      <c r="Y128" s="123"/>
      <c r="Z128" s="123"/>
      <c r="AA128" s="124" t="s">
        <v>95</v>
      </c>
      <c r="AB128" s="123"/>
      <c r="AC128" s="123"/>
      <c r="AD128" s="123"/>
      <c r="AE128" s="123"/>
      <c r="AF128" s="124" t="s">
        <v>49</v>
      </c>
      <c r="AG128" s="123"/>
      <c r="AH128" s="123"/>
      <c r="AI128" s="6">
        <v>20</v>
      </c>
      <c r="AJ128" s="125" t="s">
        <v>96</v>
      </c>
      <c r="AK128" s="123"/>
      <c r="AL128" s="123"/>
      <c r="AM128" s="123"/>
      <c r="AN128" s="123"/>
      <c r="AO128" s="123"/>
      <c r="AP128" s="7">
        <v>150000000</v>
      </c>
      <c r="AQ128" s="7">
        <v>13080000</v>
      </c>
      <c r="AR128" s="7">
        <v>136920000</v>
      </c>
      <c r="AS128" s="126">
        <v>0</v>
      </c>
      <c r="AT128" s="123"/>
      <c r="AU128" s="127">
        <v>13080000</v>
      </c>
      <c r="AV128" s="123"/>
      <c r="AW128" s="8">
        <v>0</v>
      </c>
      <c r="AX128" s="7">
        <v>600000</v>
      </c>
      <c r="AY128" s="7">
        <v>12480000</v>
      </c>
      <c r="AZ128" s="7">
        <v>600000</v>
      </c>
      <c r="BA128" s="8">
        <v>0</v>
      </c>
      <c r="BB128" s="7">
        <v>600000</v>
      </c>
      <c r="BC128" s="8">
        <v>0</v>
      </c>
      <c r="BD128" s="8">
        <v>0</v>
      </c>
      <c r="BE128" s="9"/>
      <c r="BF128" s="10">
        <f t="shared" si="8"/>
        <v>8.72E-2</v>
      </c>
      <c r="BG128" s="10">
        <f t="shared" si="9"/>
        <v>4.0000000000000001E-3</v>
      </c>
      <c r="BH128" s="10">
        <f t="shared" si="10"/>
        <v>4.0000000000000001E-3</v>
      </c>
    </row>
    <row r="129" spans="1:60" x14ac:dyDescent="0.25">
      <c r="A129" s="124" t="s">
        <v>146</v>
      </c>
      <c r="B129" s="123"/>
      <c r="C129" s="124" t="s">
        <v>164</v>
      </c>
      <c r="D129" s="123"/>
      <c r="E129" s="124" t="s">
        <v>148</v>
      </c>
      <c r="F129" s="123"/>
      <c r="G129" s="124" t="s">
        <v>149</v>
      </c>
      <c r="H129" s="123"/>
      <c r="I129" s="124" t="s">
        <v>151</v>
      </c>
      <c r="J129" s="123"/>
      <c r="K129" s="123"/>
      <c r="L129" s="124" t="s">
        <v>166</v>
      </c>
      <c r="M129" s="123"/>
      <c r="N129" s="123"/>
      <c r="O129" s="124"/>
      <c r="P129" s="123"/>
      <c r="Q129" s="124"/>
      <c r="R129" s="123"/>
      <c r="S129" s="122" t="s">
        <v>167</v>
      </c>
      <c r="T129" s="123"/>
      <c r="U129" s="123"/>
      <c r="V129" s="123"/>
      <c r="W129" s="123"/>
      <c r="X129" s="123"/>
      <c r="Y129" s="123"/>
      <c r="Z129" s="123"/>
      <c r="AA129" s="124" t="s">
        <v>95</v>
      </c>
      <c r="AB129" s="123"/>
      <c r="AC129" s="123"/>
      <c r="AD129" s="123"/>
      <c r="AE129" s="123"/>
      <c r="AF129" s="124" t="s">
        <v>49</v>
      </c>
      <c r="AG129" s="123"/>
      <c r="AH129" s="123"/>
      <c r="AI129" s="6">
        <v>20</v>
      </c>
      <c r="AJ129" s="125" t="s">
        <v>96</v>
      </c>
      <c r="AK129" s="123"/>
      <c r="AL129" s="123"/>
      <c r="AM129" s="123"/>
      <c r="AN129" s="123"/>
      <c r="AO129" s="123"/>
      <c r="AP129" s="7">
        <v>120000000</v>
      </c>
      <c r="AQ129" s="8">
        <v>0</v>
      </c>
      <c r="AR129" s="7">
        <v>120000000</v>
      </c>
      <c r="AS129" s="126">
        <v>0</v>
      </c>
      <c r="AT129" s="123"/>
      <c r="AU129" s="126">
        <v>0</v>
      </c>
      <c r="AV129" s="123"/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9"/>
      <c r="BF129" s="10">
        <f t="shared" si="8"/>
        <v>0</v>
      </c>
      <c r="BG129" s="10">
        <f t="shared" si="9"/>
        <v>0</v>
      </c>
      <c r="BH129" s="10">
        <f t="shared" si="10"/>
        <v>0</v>
      </c>
    </row>
    <row r="130" spans="1:60" x14ac:dyDescent="0.25">
      <c r="A130" s="124" t="s">
        <v>146</v>
      </c>
      <c r="B130" s="123"/>
      <c r="C130" s="124" t="s">
        <v>164</v>
      </c>
      <c r="D130" s="123"/>
      <c r="E130" s="124" t="s">
        <v>148</v>
      </c>
      <c r="F130" s="123"/>
      <c r="G130" s="124" t="s">
        <v>149</v>
      </c>
      <c r="H130" s="123"/>
      <c r="I130" s="124" t="s">
        <v>151</v>
      </c>
      <c r="J130" s="123"/>
      <c r="K130" s="123"/>
      <c r="L130" s="124" t="s">
        <v>166</v>
      </c>
      <c r="M130" s="123"/>
      <c r="N130" s="123"/>
      <c r="O130" s="124" t="s">
        <v>72</v>
      </c>
      <c r="P130" s="123"/>
      <c r="Q130" s="124"/>
      <c r="R130" s="123"/>
      <c r="S130" s="122" t="s">
        <v>168</v>
      </c>
      <c r="T130" s="123"/>
      <c r="U130" s="123"/>
      <c r="V130" s="123"/>
      <c r="W130" s="123"/>
      <c r="X130" s="123"/>
      <c r="Y130" s="123"/>
      <c r="Z130" s="123"/>
      <c r="AA130" s="124" t="s">
        <v>95</v>
      </c>
      <c r="AB130" s="123"/>
      <c r="AC130" s="123"/>
      <c r="AD130" s="123"/>
      <c r="AE130" s="123"/>
      <c r="AF130" s="124" t="s">
        <v>49</v>
      </c>
      <c r="AG130" s="123"/>
      <c r="AH130" s="123"/>
      <c r="AI130" s="6">
        <v>20</v>
      </c>
      <c r="AJ130" s="125" t="s">
        <v>96</v>
      </c>
      <c r="AK130" s="123"/>
      <c r="AL130" s="123"/>
      <c r="AM130" s="123"/>
      <c r="AN130" s="123"/>
      <c r="AO130" s="123"/>
      <c r="AP130" s="7">
        <v>120000000</v>
      </c>
      <c r="AQ130" s="8">
        <v>0</v>
      </c>
      <c r="AR130" s="7">
        <v>120000000</v>
      </c>
      <c r="AS130" s="126">
        <v>0</v>
      </c>
      <c r="AT130" s="123"/>
      <c r="AU130" s="126">
        <v>0</v>
      </c>
      <c r="AV130" s="123"/>
      <c r="AW130" s="8">
        <v>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9"/>
      <c r="BF130" s="10">
        <f t="shared" si="8"/>
        <v>0</v>
      </c>
      <c r="BG130" s="10">
        <f t="shared" si="9"/>
        <v>0</v>
      </c>
      <c r="BH130" s="10">
        <f t="shared" si="10"/>
        <v>0</v>
      </c>
    </row>
    <row r="131" spans="1:60" x14ac:dyDescent="0.25">
      <c r="A131" s="124" t="s">
        <v>146</v>
      </c>
      <c r="B131" s="123"/>
      <c r="C131" s="124" t="s">
        <v>164</v>
      </c>
      <c r="D131" s="123"/>
      <c r="E131" s="124" t="s">
        <v>148</v>
      </c>
      <c r="F131" s="123"/>
      <c r="G131" s="124" t="s">
        <v>149</v>
      </c>
      <c r="H131" s="123"/>
      <c r="I131" s="124" t="s">
        <v>151</v>
      </c>
      <c r="J131" s="123"/>
      <c r="K131" s="123"/>
      <c r="L131" s="124" t="s">
        <v>169</v>
      </c>
      <c r="M131" s="123"/>
      <c r="N131" s="123"/>
      <c r="O131" s="124"/>
      <c r="P131" s="123"/>
      <c r="Q131" s="124"/>
      <c r="R131" s="123"/>
      <c r="S131" s="122" t="s">
        <v>170</v>
      </c>
      <c r="T131" s="123"/>
      <c r="U131" s="123"/>
      <c r="V131" s="123"/>
      <c r="W131" s="123"/>
      <c r="X131" s="123"/>
      <c r="Y131" s="123"/>
      <c r="Z131" s="123"/>
      <c r="AA131" s="124" t="s">
        <v>95</v>
      </c>
      <c r="AB131" s="123"/>
      <c r="AC131" s="123"/>
      <c r="AD131" s="123"/>
      <c r="AE131" s="123"/>
      <c r="AF131" s="124" t="s">
        <v>49</v>
      </c>
      <c r="AG131" s="123"/>
      <c r="AH131" s="123"/>
      <c r="AI131" s="6">
        <v>20</v>
      </c>
      <c r="AJ131" s="125" t="s">
        <v>96</v>
      </c>
      <c r="AK131" s="123"/>
      <c r="AL131" s="123"/>
      <c r="AM131" s="123"/>
      <c r="AN131" s="123"/>
      <c r="AO131" s="123"/>
      <c r="AP131" s="7">
        <v>30000000</v>
      </c>
      <c r="AQ131" s="7">
        <v>13080000</v>
      </c>
      <c r="AR131" s="7">
        <v>16920000</v>
      </c>
      <c r="AS131" s="126">
        <v>0</v>
      </c>
      <c r="AT131" s="123"/>
      <c r="AU131" s="127">
        <v>13080000</v>
      </c>
      <c r="AV131" s="123"/>
      <c r="AW131" s="8">
        <v>0</v>
      </c>
      <c r="AX131" s="7">
        <v>600000</v>
      </c>
      <c r="AY131" s="7">
        <v>12480000</v>
      </c>
      <c r="AZ131" s="7">
        <v>600000</v>
      </c>
      <c r="BA131" s="8">
        <v>0</v>
      </c>
      <c r="BB131" s="7">
        <v>600000</v>
      </c>
      <c r="BC131" s="8">
        <v>0</v>
      </c>
      <c r="BD131" s="8">
        <v>0</v>
      </c>
      <c r="BE131" s="9"/>
      <c r="BF131" s="10">
        <f t="shared" si="8"/>
        <v>0.436</v>
      </c>
      <c r="BG131" s="10">
        <f t="shared" si="9"/>
        <v>0.02</v>
      </c>
      <c r="BH131" s="10">
        <f t="shared" si="10"/>
        <v>0.02</v>
      </c>
    </row>
    <row r="132" spans="1:60" x14ac:dyDescent="0.25">
      <c r="A132" s="124" t="s">
        <v>146</v>
      </c>
      <c r="B132" s="123"/>
      <c r="C132" s="124" t="s">
        <v>164</v>
      </c>
      <c r="D132" s="123"/>
      <c r="E132" s="124" t="s">
        <v>148</v>
      </c>
      <c r="F132" s="123"/>
      <c r="G132" s="124" t="s">
        <v>149</v>
      </c>
      <c r="H132" s="123"/>
      <c r="I132" s="124" t="s">
        <v>151</v>
      </c>
      <c r="J132" s="123"/>
      <c r="K132" s="123"/>
      <c r="L132" s="124" t="s">
        <v>169</v>
      </c>
      <c r="M132" s="123"/>
      <c r="N132" s="123"/>
      <c r="O132" s="124" t="s">
        <v>72</v>
      </c>
      <c r="P132" s="123"/>
      <c r="Q132" s="124"/>
      <c r="R132" s="123"/>
      <c r="S132" s="122" t="s">
        <v>171</v>
      </c>
      <c r="T132" s="123"/>
      <c r="U132" s="123"/>
      <c r="V132" s="123"/>
      <c r="W132" s="123"/>
      <c r="X132" s="123"/>
      <c r="Y132" s="123"/>
      <c r="Z132" s="123"/>
      <c r="AA132" s="124" t="s">
        <v>95</v>
      </c>
      <c r="AB132" s="123"/>
      <c r="AC132" s="123"/>
      <c r="AD132" s="123"/>
      <c r="AE132" s="123"/>
      <c r="AF132" s="124" t="s">
        <v>49</v>
      </c>
      <c r="AG132" s="123"/>
      <c r="AH132" s="123"/>
      <c r="AI132" s="6">
        <v>20</v>
      </c>
      <c r="AJ132" s="125" t="s">
        <v>96</v>
      </c>
      <c r="AK132" s="123"/>
      <c r="AL132" s="123"/>
      <c r="AM132" s="123"/>
      <c r="AN132" s="123"/>
      <c r="AO132" s="123"/>
      <c r="AP132" s="7">
        <v>30000000</v>
      </c>
      <c r="AQ132" s="7">
        <v>13080000</v>
      </c>
      <c r="AR132" s="7">
        <v>16920000</v>
      </c>
      <c r="AS132" s="126">
        <v>0</v>
      </c>
      <c r="AT132" s="123"/>
      <c r="AU132" s="127">
        <v>13080000</v>
      </c>
      <c r="AV132" s="123"/>
      <c r="AW132" s="8">
        <v>0</v>
      </c>
      <c r="AX132" s="7">
        <v>600000</v>
      </c>
      <c r="AY132" s="7">
        <v>12480000</v>
      </c>
      <c r="AZ132" s="7">
        <v>600000</v>
      </c>
      <c r="BA132" s="8">
        <v>0</v>
      </c>
      <c r="BB132" s="7">
        <v>600000</v>
      </c>
      <c r="BC132" s="8">
        <v>0</v>
      </c>
      <c r="BD132" s="8">
        <v>0</v>
      </c>
      <c r="BE132" s="9"/>
      <c r="BF132" s="10">
        <f t="shared" si="8"/>
        <v>0.436</v>
      </c>
      <c r="BG132" s="10">
        <f t="shared" si="9"/>
        <v>0.02</v>
      </c>
      <c r="BH132" s="10">
        <f t="shared" si="10"/>
        <v>0.02</v>
      </c>
    </row>
    <row r="133" spans="1:60" s="15" customFormat="1" x14ac:dyDescent="0.25">
      <c r="A133" s="130" t="s">
        <v>146</v>
      </c>
      <c r="B133" s="129"/>
      <c r="C133" s="130" t="s">
        <v>164</v>
      </c>
      <c r="D133" s="129"/>
      <c r="E133" s="130" t="s">
        <v>148</v>
      </c>
      <c r="F133" s="129"/>
      <c r="G133" s="130" t="s">
        <v>149</v>
      </c>
      <c r="H133" s="129"/>
      <c r="I133" s="130" t="s">
        <v>12</v>
      </c>
      <c r="J133" s="129"/>
      <c r="K133" s="129"/>
      <c r="L133" s="130" t="s">
        <v>12</v>
      </c>
      <c r="M133" s="129"/>
      <c r="N133" s="129"/>
      <c r="O133" s="130" t="s">
        <v>12</v>
      </c>
      <c r="P133" s="129"/>
      <c r="Q133" s="130" t="s">
        <v>12</v>
      </c>
      <c r="R133" s="129"/>
      <c r="S133" s="128" t="s">
        <v>165</v>
      </c>
      <c r="T133" s="129"/>
      <c r="U133" s="129"/>
      <c r="V133" s="129"/>
      <c r="W133" s="129"/>
      <c r="X133" s="129"/>
      <c r="Y133" s="129"/>
      <c r="Z133" s="129"/>
      <c r="AA133" s="130" t="s">
        <v>95</v>
      </c>
      <c r="AB133" s="129"/>
      <c r="AC133" s="129"/>
      <c r="AD133" s="129"/>
      <c r="AE133" s="129"/>
      <c r="AF133" s="130" t="s">
        <v>49</v>
      </c>
      <c r="AG133" s="129"/>
      <c r="AH133" s="129"/>
      <c r="AI133" s="11">
        <v>21</v>
      </c>
      <c r="AJ133" s="131" t="s">
        <v>162</v>
      </c>
      <c r="AK133" s="129"/>
      <c r="AL133" s="129"/>
      <c r="AM133" s="129"/>
      <c r="AN133" s="129"/>
      <c r="AO133" s="129"/>
      <c r="AP133" s="12">
        <v>717660306</v>
      </c>
      <c r="AQ133" s="12">
        <v>539282888</v>
      </c>
      <c r="AR133" s="12">
        <v>178377418</v>
      </c>
      <c r="AS133" s="132">
        <v>0</v>
      </c>
      <c r="AT133" s="129"/>
      <c r="AU133" s="133">
        <v>472962107</v>
      </c>
      <c r="AV133" s="129"/>
      <c r="AW133" s="12">
        <v>66320781</v>
      </c>
      <c r="AX133" s="12">
        <v>258863620</v>
      </c>
      <c r="AY133" s="12">
        <v>214098487</v>
      </c>
      <c r="AZ133" s="12">
        <v>258863620</v>
      </c>
      <c r="BA133" s="13">
        <v>0</v>
      </c>
      <c r="BB133" s="12">
        <v>258863620</v>
      </c>
      <c r="BC133" s="13">
        <v>0</v>
      </c>
      <c r="BD133" s="13">
        <v>0</v>
      </c>
      <c r="BE133" s="14"/>
      <c r="BF133" s="10">
        <f t="shared" si="8"/>
        <v>0.65903339371816949</v>
      </c>
      <c r="BG133" s="10">
        <f t="shared" si="9"/>
        <v>0.36070494332175035</v>
      </c>
      <c r="BH133" s="10">
        <f t="shared" si="10"/>
        <v>0.36070494332175035</v>
      </c>
    </row>
    <row r="134" spans="1:60" x14ac:dyDescent="0.25">
      <c r="A134" s="124" t="s">
        <v>146</v>
      </c>
      <c r="B134" s="123"/>
      <c r="C134" s="124" t="s">
        <v>164</v>
      </c>
      <c r="D134" s="123"/>
      <c r="E134" s="124" t="s">
        <v>148</v>
      </c>
      <c r="F134" s="123"/>
      <c r="G134" s="124" t="s">
        <v>149</v>
      </c>
      <c r="H134" s="123"/>
      <c r="I134" s="124" t="s">
        <v>151</v>
      </c>
      <c r="J134" s="123"/>
      <c r="K134" s="123"/>
      <c r="L134" s="124"/>
      <c r="M134" s="123"/>
      <c r="N134" s="123"/>
      <c r="O134" s="124"/>
      <c r="P134" s="123"/>
      <c r="Q134" s="124"/>
      <c r="R134" s="123"/>
      <c r="S134" s="122" t="s">
        <v>152</v>
      </c>
      <c r="T134" s="123"/>
      <c r="U134" s="123"/>
      <c r="V134" s="123"/>
      <c r="W134" s="123"/>
      <c r="X134" s="123"/>
      <c r="Y134" s="123"/>
      <c r="Z134" s="123"/>
      <c r="AA134" s="124" t="s">
        <v>95</v>
      </c>
      <c r="AB134" s="123"/>
      <c r="AC134" s="123"/>
      <c r="AD134" s="123"/>
      <c r="AE134" s="123"/>
      <c r="AF134" s="124" t="s">
        <v>49</v>
      </c>
      <c r="AG134" s="123"/>
      <c r="AH134" s="123"/>
      <c r="AI134" s="6">
        <v>21</v>
      </c>
      <c r="AJ134" s="125" t="s">
        <v>162</v>
      </c>
      <c r="AK134" s="123"/>
      <c r="AL134" s="123"/>
      <c r="AM134" s="123"/>
      <c r="AN134" s="123"/>
      <c r="AO134" s="123"/>
      <c r="AP134" s="7">
        <v>717660306</v>
      </c>
      <c r="AQ134" s="7">
        <v>539282888</v>
      </c>
      <c r="AR134" s="7">
        <v>178377418</v>
      </c>
      <c r="AS134" s="126">
        <v>0</v>
      </c>
      <c r="AT134" s="123"/>
      <c r="AU134" s="127">
        <v>472962107</v>
      </c>
      <c r="AV134" s="123"/>
      <c r="AW134" s="7">
        <v>66320781</v>
      </c>
      <c r="AX134" s="7">
        <v>258863620</v>
      </c>
      <c r="AY134" s="7">
        <v>214098487</v>
      </c>
      <c r="AZ134" s="7">
        <v>258863620</v>
      </c>
      <c r="BA134" s="8">
        <v>0</v>
      </c>
      <c r="BB134" s="7">
        <v>258863620</v>
      </c>
      <c r="BC134" s="8">
        <v>0</v>
      </c>
      <c r="BD134" s="8">
        <v>0</v>
      </c>
      <c r="BE134" s="9"/>
      <c r="BF134" s="10">
        <f t="shared" si="8"/>
        <v>0.65903339371816949</v>
      </c>
      <c r="BG134" s="10">
        <f t="shared" si="9"/>
        <v>0.36070494332175035</v>
      </c>
      <c r="BH134" s="10">
        <f t="shared" si="10"/>
        <v>0.36070494332175035</v>
      </c>
    </row>
    <row r="135" spans="1:60" x14ac:dyDescent="0.25">
      <c r="A135" s="124" t="s">
        <v>146</v>
      </c>
      <c r="B135" s="123"/>
      <c r="C135" s="124" t="s">
        <v>164</v>
      </c>
      <c r="D135" s="123"/>
      <c r="E135" s="124" t="s">
        <v>148</v>
      </c>
      <c r="F135" s="123"/>
      <c r="G135" s="124" t="s">
        <v>149</v>
      </c>
      <c r="H135" s="123"/>
      <c r="I135" s="124" t="s">
        <v>151</v>
      </c>
      <c r="J135" s="123"/>
      <c r="K135" s="123"/>
      <c r="L135" s="124" t="s">
        <v>166</v>
      </c>
      <c r="M135" s="123"/>
      <c r="N135" s="123"/>
      <c r="O135" s="124"/>
      <c r="P135" s="123"/>
      <c r="Q135" s="124"/>
      <c r="R135" s="123"/>
      <c r="S135" s="122" t="s">
        <v>167</v>
      </c>
      <c r="T135" s="123"/>
      <c r="U135" s="123"/>
      <c r="V135" s="123"/>
      <c r="W135" s="123"/>
      <c r="X135" s="123"/>
      <c r="Y135" s="123"/>
      <c r="Z135" s="123"/>
      <c r="AA135" s="124" t="s">
        <v>95</v>
      </c>
      <c r="AB135" s="123"/>
      <c r="AC135" s="123"/>
      <c r="AD135" s="123"/>
      <c r="AE135" s="123"/>
      <c r="AF135" s="124" t="s">
        <v>49</v>
      </c>
      <c r="AG135" s="123"/>
      <c r="AH135" s="123"/>
      <c r="AI135" s="6">
        <v>21</v>
      </c>
      <c r="AJ135" s="125" t="s">
        <v>162</v>
      </c>
      <c r="AK135" s="123"/>
      <c r="AL135" s="123"/>
      <c r="AM135" s="123"/>
      <c r="AN135" s="123"/>
      <c r="AO135" s="123"/>
      <c r="AP135" s="7">
        <v>95250902</v>
      </c>
      <c r="AQ135" s="7">
        <v>8842837</v>
      </c>
      <c r="AR135" s="7">
        <v>86408065</v>
      </c>
      <c r="AS135" s="126">
        <v>0</v>
      </c>
      <c r="AT135" s="123"/>
      <c r="AU135" s="127">
        <v>8842837</v>
      </c>
      <c r="AV135" s="123"/>
      <c r="AW135" s="8">
        <v>0</v>
      </c>
      <c r="AX135" s="8">
        <v>0</v>
      </c>
      <c r="AY135" s="7">
        <v>8842837</v>
      </c>
      <c r="AZ135" s="8">
        <v>0</v>
      </c>
      <c r="BA135" s="8">
        <v>0</v>
      </c>
      <c r="BB135" s="8">
        <v>0</v>
      </c>
      <c r="BC135" s="8">
        <v>0</v>
      </c>
      <c r="BD135" s="8">
        <v>0</v>
      </c>
      <c r="BE135" s="9"/>
      <c r="BF135" s="10">
        <f t="shared" si="8"/>
        <v>9.2837304574816523E-2</v>
      </c>
      <c r="BG135" s="10">
        <f t="shared" si="9"/>
        <v>0</v>
      </c>
      <c r="BH135" s="10">
        <f t="shared" si="10"/>
        <v>0</v>
      </c>
    </row>
    <row r="136" spans="1:60" x14ac:dyDescent="0.25">
      <c r="A136" s="124" t="s">
        <v>146</v>
      </c>
      <c r="B136" s="123"/>
      <c r="C136" s="124" t="s">
        <v>164</v>
      </c>
      <c r="D136" s="123"/>
      <c r="E136" s="124" t="s">
        <v>148</v>
      </c>
      <c r="F136" s="123"/>
      <c r="G136" s="124" t="s">
        <v>149</v>
      </c>
      <c r="H136" s="123"/>
      <c r="I136" s="124" t="s">
        <v>151</v>
      </c>
      <c r="J136" s="123"/>
      <c r="K136" s="123"/>
      <c r="L136" s="124" t="s">
        <v>166</v>
      </c>
      <c r="M136" s="123"/>
      <c r="N136" s="123"/>
      <c r="O136" s="124" t="s">
        <v>72</v>
      </c>
      <c r="P136" s="123"/>
      <c r="Q136" s="124"/>
      <c r="R136" s="123"/>
      <c r="S136" s="122" t="s">
        <v>168</v>
      </c>
      <c r="T136" s="123"/>
      <c r="U136" s="123"/>
      <c r="V136" s="123"/>
      <c r="W136" s="123"/>
      <c r="X136" s="123"/>
      <c r="Y136" s="123"/>
      <c r="Z136" s="123"/>
      <c r="AA136" s="124" t="s">
        <v>95</v>
      </c>
      <c r="AB136" s="123"/>
      <c r="AC136" s="123"/>
      <c r="AD136" s="123"/>
      <c r="AE136" s="123"/>
      <c r="AF136" s="124" t="s">
        <v>49</v>
      </c>
      <c r="AG136" s="123"/>
      <c r="AH136" s="123"/>
      <c r="AI136" s="6">
        <v>21</v>
      </c>
      <c r="AJ136" s="125" t="s">
        <v>162</v>
      </c>
      <c r="AK136" s="123"/>
      <c r="AL136" s="123"/>
      <c r="AM136" s="123"/>
      <c r="AN136" s="123"/>
      <c r="AO136" s="123"/>
      <c r="AP136" s="7">
        <v>95250902</v>
      </c>
      <c r="AQ136" s="7">
        <v>8842837</v>
      </c>
      <c r="AR136" s="7">
        <v>86408065</v>
      </c>
      <c r="AS136" s="126">
        <v>0</v>
      </c>
      <c r="AT136" s="123"/>
      <c r="AU136" s="127">
        <v>8842837</v>
      </c>
      <c r="AV136" s="123"/>
      <c r="AW136" s="8">
        <v>0</v>
      </c>
      <c r="AX136" s="8">
        <v>0</v>
      </c>
      <c r="AY136" s="7">
        <v>8842837</v>
      </c>
      <c r="AZ136" s="8">
        <v>0</v>
      </c>
      <c r="BA136" s="8">
        <v>0</v>
      </c>
      <c r="BB136" s="8">
        <v>0</v>
      </c>
      <c r="BC136" s="8">
        <v>0</v>
      </c>
      <c r="BD136" s="8">
        <v>0</v>
      </c>
      <c r="BE136" s="9"/>
      <c r="BF136" s="10">
        <f>+AU136/AP136</f>
        <v>9.2837304574816523E-2</v>
      </c>
      <c r="BG136" s="10">
        <f>+AX136/AP136</f>
        <v>0</v>
      </c>
      <c r="BH136" s="10">
        <f>+BB136/AP136</f>
        <v>0</v>
      </c>
    </row>
    <row r="137" spans="1:60" x14ac:dyDescent="0.25">
      <c r="A137" s="124" t="s">
        <v>146</v>
      </c>
      <c r="B137" s="123"/>
      <c r="C137" s="124" t="s">
        <v>164</v>
      </c>
      <c r="D137" s="123"/>
      <c r="E137" s="124" t="s">
        <v>148</v>
      </c>
      <c r="F137" s="123"/>
      <c r="G137" s="124" t="s">
        <v>149</v>
      </c>
      <c r="H137" s="123"/>
      <c r="I137" s="124" t="s">
        <v>151</v>
      </c>
      <c r="J137" s="123"/>
      <c r="K137" s="123"/>
      <c r="L137" s="124" t="s">
        <v>169</v>
      </c>
      <c r="M137" s="123"/>
      <c r="N137" s="123"/>
      <c r="O137" s="124"/>
      <c r="P137" s="123"/>
      <c r="Q137" s="124"/>
      <c r="R137" s="123"/>
      <c r="S137" s="122" t="s">
        <v>170</v>
      </c>
      <c r="T137" s="123"/>
      <c r="U137" s="123"/>
      <c r="V137" s="123"/>
      <c r="W137" s="123"/>
      <c r="X137" s="123"/>
      <c r="Y137" s="123"/>
      <c r="Z137" s="123"/>
      <c r="AA137" s="124" t="s">
        <v>95</v>
      </c>
      <c r="AB137" s="123"/>
      <c r="AC137" s="123"/>
      <c r="AD137" s="123"/>
      <c r="AE137" s="123"/>
      <c r="AF137" s="124" t="s">
        <v>49</v>
      </c>
      <c r="AG137" s="123"/>
      <c r="AH137" s="123"/>
      <c r="AI137" s="6">
        <v>21</v>
      </c>
      <c r="AJ137" s="125" t="s">
        <v>162</v>
      </c>
      <c r="AK137" s="123"/>
      <c r="AL137" s="123"/>
      <c r="AM137" s="123"/>
      <c r="AN137" s="123"/>
      <c r="AO137" s="123"/>
      <c r="AP137" s="7">
        <v>622409404</v>
      </c>
      <c r="AQ137" s="7">
        <v>530440051</v>
      </c>
      <c r="AR137" s="7">
        <v>91969353</v>
      </c>
      <c r="AS137" s="126">
        <v>0</v>
      </c>
      <c r="AT137" s="123"/>
      <c r="AU137" s="127">
        <v>464119270</v>
      </c>
      <c r="AV137" s="123"/>
      <c r="AW137" s="7">
        <v>66320781</v>
      </c>
      <c r="AX137" s="7">
        <v>258863620</v>
      </c>
      <c r="AY137" s="7">
        <v>205255650</v>
      </c>
      <c r="AZ137" s="7">
        <v>258863620</v>
      </c>
      <c r="BA137" s="8">
        <v>0</v>
      </c>
      <c r="BB137" s="7">
        <v>258863620</v>
      </c>
      <c r="BC137" s="8">
        <v>0</v>
      </c>
      <c r="BD137" s="8">
        <v>0</v>
      </c>
      <c r="BE137" s="9"/>
      <c r="BF137" s="10">
        <f t="shared" si="8"/>
        <v>0.74568164783062951</v>
      </c>
      <c r="BG137" s="10">
        <f t="shared" si="9"/>
        <v>0.41590570183608599</v>
      </c>
      <c r="BH137" s="10">
        <f t="shared" si="10"/>
        <v>0.41590570183608599</v>
      </c>
    </row>
    <row r="138" spans="1:60" x14ac:dyDescent="0.25">
      <c r="A138" s="124" t="s">
        <v>146</v>
      </c>
      <c r="B138" s="123"/>
      <c r="C138" s="124" t="s">
        <v>164</v>
      </c>
      <c r="D138" s="123"/>
      <c r="E138" s="124" t="s">
        <v>148</v>
      </c>
      <c r="F138" s="123"/>
      <c r="G138" s="124" t="s">
        <v>149</v>
      </c>
      <c r="H138" s="123"/>
      <c r="I138" s="124" t="s">
        <v>151</v>
      </c>
      <c r="J138" s="123"/>
      <c r="K138" s="123"/>
      <c r="L138" s="124" t="s">
        <v>169</v>
      </c>
      <c r="M138" s="123"/>
      <c r="N138" s="123"/>
      <c r="O138" s="124" t="s">
        <v>72</v>
      </c>
      <c r="P138" s="123"/>
      <c r="Q138" s="124"/>
      <c r="R138" s="123"/>
      <c r="S138" s="122" t="s">
        <v>171</v>
      </c>
      <c r="T138" s="123"/>
      <c r="U138" s="123"/>
      <c r="V138" s="123"/>
      <c r="W138" s="123"/>
      <c r="X138" s="123"/>
      <c r="Y138" s="123"/>
      <c r="Z138" s="123"/>
      <c r="AA138" s="124" t="s">
        <v>95</v>
      </c>
      <c r="AB138" s="123"/>
      <c r="AC138" s="123"/>
      <c r="AD138" s="123"/>
      <c r="AE138" s="123"/>
      <c r="AF138" s="124" t="s">
        <v>49</v>
      </c>
      <c r="AG138" s="123"/>
      <c r="AH138" s="123"/>
      <c r="AI138" s="6">
        <v>21</v>
      </c>
      <c r="AJ138" s="125" t="s">
        <v>162</v>
      </c>
      <c r="AK138" s="123"/>
      <c r="AL138" s="123"/>
      <c r="AM138" s="123"/>
      <c r="AN138" s="123"/>
      <c r="AO138" s="123"/>
      <c r="AP138" s="7">
        <v>622409404</v>
      </c>
      <c r="AQ138" s="7">
        <v>530440051</v>
      </c>
      <c r="AR138" s="7">
        <v>91969353</v>
      </c>
      <c r="AS138" s="126">
        <v>0</v>
      </c>
      <c r="AT138" s="123"/>
      <c r="AU138" s="127">
        <v>464119270</v>
      </c>
      <c r="AV138" s="123"/>
      <c r="AW138" s="7">
        <v>66320781</v>
      </c>
      <c r="AX138" s="7">
        <v>258863620</v>
      </c>
      <c r="AY138" s="7">
        <v>205255650</v>
      </c>
      <c r="AZ138" s="7">
        <v>258863620</v>
      </c>
      <c r="BA138" s="8">
        <v>0</v>
      </c>
      <c r="BB138" s="7">
        <v>258863620</v>
      </c>
      <c r="BC138" s="8">
        <v>0</v>
      </c>
      <c r="BD138" s="8">
        <v>0</v>
      </c>
      <c r="BE138" s="9"/>
      <c r="BF138" s="10">
        <f t="shared" si="8"/>
        <v>0.74568164783062951</v>
      </c>
      <c r="BG138" s="10">
        <f t="shared" si="9"/>
        <v>0.41590570183608599</v>
      </c>
      <c r="BH138" s="10">
        <f t="shared" si="10"/>
        <v>0.41590570183608599</v>
      </c>
    </row>
    <row r="139" spans="1:60" s="25" customFormat="1" ht="28.5" customHeight="1" x14ac:dyDescent="0.25">
      <c r="A139" s="151" t="s">
        <v>172</v>
      </c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31">
        <f>AP121+AP127+AP133</f>
        <v>1124092838</v>
      </c>
      <c r="AQ139" s="31">
        <f>AQ121+AQ127+AQ133</f>
        <v>808795420</v>
      </c>
      <c r="AR139" s="31">
        <f>AR121+AR127+AR133</f>
        <v>315297418</v>
      </c>
      <c r="AS139" s="160">
        <f>AS121+AS127+AS133</f>
        <v>0</v>
      </c>
      <c r="AT139" s="161"/>
      <c r="AU139" s="160">
        <f>AU121+AU127+AU133</f>
        <v>742474639</v>
      </c>
      <c r="AV139" s="161"/>
      <c r="AW139" s="31">
        <f t="shared" ref="AW139:BE139" si="15">AW121+AW127+AW133</f>
        <v>66320781</v>
      </c>
      <c r="AX139" s="31">
        <f t="shared" si="15"/>
        <v>426720562</v>
      </c>
      <c r="AY139" s="31">
        <f t="shared" si="15"/>
        <v>315754077</v>
      </c>
      <c r="AZ139" s="31">
        <f t="shared" si="15"/>
        <v>426720562</v>
      </c>
      <c r="BA139" s="31">
        <f t="shared" si="15"/>
        <v>0</v>
      </c>
      <c r="BB139" s="31">
        <f t="shared" si="15"/>
        <v>426720562</v>
      </c>
      <c r="BC139" s="31">
        <f t="shared" si="15"/>
        <v>0</v>
      </c>
      <c r="BD139" s="31">
        <f t="shared" si="15"/>
        <v>0</v>
      </c>
      <c r="BE139" s="31">
        <f t="shared" si="15"/>
        <v>0</v>
      </c>
      <c r="BF139" s="37">
        <f t="shared" si="8"/>
        <v>0.66051006989869288</v>
      </c>
      <c r="BG139" s="37">
        <f t="shared" si="9"/>
        <v>0.37961327354351493</v>
      </c>
      <c r="BH139" s="37">
        <f t="shared" si="10"/>
        <v>0.37961327354351493</v>
      </c>
    </row>
    <row r="140" spans="1:60" s="25" customFormat="1" ht="16.5" x14ac:dyDescent="0.25">
      <c r="A140" s="154" t="s">
        <v>173</v>
      </c>
      <c r="B140" s="154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38">
        <f>+AP98+AP106+AP112+AP121+AP127+AP133</f>
        <v>3066151973</v>
      </c>
      <c r="AQ140" s="38">
        <f>+AQ98+AQ106+AQ112+AQ121+AQ127+AQ133</f>
        <v>2637343174</v>
      </c>
      <c r="AR140" s="38">
        <f>+AR98+AR106+AR112+AR121+AR127+AR133</f>
        <v>428808799</v>
      </c>
      <c r="AS140" s="155">
        <f>+AS98+AS106+AS112+AS121+AS127+AS133</f>
        <v>0</v>
      </c>
      <c r="AT140" s="156"/>
      <c r="AU140" s="157">
        <f>+AU98+AU106+AU112+AU121+AU127+AU133</f>
        <v>2351901295</v>
      </c>
      <c r="AV140" s="157"/>
      <c r="AW140" s="38">
        <f t="shared" ref="AW140:BD140" si="16">+AW98+AW106+AW112+AW121+AW127+AW133</f>
        <v>285441879</v>
      </c>
      <c r="AX140" s="38">
        <f t="shared" si="16"/>
        <v>1386773239.9200001</v>
      </c>
      <c r="AY140" s="38">
        <f t="shared" si="16"/>
        <v>965128055.08000004</v>
      </c>
      <c r="AZ140" s="38">
        <f t="shared" si="16"/>
        <v>1386773239.9200001</v>
      </c>
      <c r="BA140" s="38">
        <f t="shared" si="16"/>
        <v>0</v>
      </c>
      <c r="BB140" s="38">
        <f t="shared" si="16"/>
        <v>1386773239.9200001</v>
      </c>
      <c r="BC140" s="38">
        <f t="shared" si="16"/>
        <v>0</v>
      </c>
      <c r="BD140" s="38">
        <f t="shared" si="16"/>
        <v>257000</v>
      </c>
      <c r="BE140" s="39">
        <f>+AQ140/AP140</f>
        <v>0.86014757168724332</v>
      </c>
      <c r="BF140" s="40">
        <f t="shared" si="8"/>
        <v>0.76705307359531849</v>
      </c>
      <c r="BG140" s="40">
        <f t="shared" si="9"/>
        <v>0.45228457432367464</v>
      </c>
      <c r="BH140" s="40">
        <f t="shared" si="10"/>
        <v>0.45228457432367464</v>
      </c>
    </row>
    <row r="141" spans="1:60" s="44" customFormat="1" ht="16.5" x14ac:dyDescent="0.25">
      <c r="A141" s="158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  <c r="AD141" s="158"/>
      <c r="AE141" s="158"/>
      <c r="AF141" s="158"/>
      <c r="AG141" s="158"/>
      <c r="AH141" s="158"/>
      <c r="AI141" s="158"/>
      <c r="AJ141" s="158"/>
      <c r="AK141" s="158"/>
      <c r="AL141" s="158"/>
      <c r="AM141" s="158"/>
      <c r="AN141" s="158"/>
      <c r="AO141" s="158"/>
      <c r="AP141" s="41"/>
      <c r="AQ141" s="41"/>
      <c r="AR141" s="41"/>
      <c r="AS141" s="158"/>
      <c r="AT141" s="158"/>
      <c r="AU141" s="159"/>
      <c r="AV141" s="159"/>
      <c r="AW141" s="41"/>
      <c r="AX141" s="41"/>
      <c r="AY141" s="41"/>
      <c r="AZ141" s="41"/>
      <c r="BA141" s="41"/>
      <c r="BB141" s="41"/>
      <c r="BC141" s="42"/>
      <c r="BD141" s="42"/>
      <c r="BE141" s="43"/>
      <c r="BF141" s="10"/>
      <c r="BG141" s="10"/>
      <c r="BH141" s="10"/>
    </row>
    <row r="142" spans="1:60" s="25" customFormat="1" ht="16.5" x14ac:dyDescent="0.25">
      <c r="A142" s="154" t="s">
        <v>174</v>
      </c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38">
        <f>AP140+AP97</f>
        <v>10567665433</v>
      </c>
      <c r="AQ142" s="38">
        <f>AQ140+AQ97</f>
        <v>7908467993.1300001</v>
      </c>
      <c r="AR142" s="38">
        <f>AR140+AR97</f>
        <v>2659197439.8699999</v>
      </c>
      <c r="AS142" s="155">
        <f>AS140+AS97</f>
        <v>0</v>
      </c>
      <c r="AT142" s="156"/>
      <c r="AU142" s="155">
        <f>AU140+AU97</f>
        <v>7565761263.1900005</v>
      </c>
      <c r="AV142" s="156"/>
      <c r="AW142" s="38">
        <f t="shared" ref="AW142:BC142" si="17">AW140+AW97</f>
        <v>342706729.94</v>
      </c>
      <c r="AX142" s="38">
        <f t="shared" si="17"/>
        <v>6405411428.9400005</v>
      </c>
      <c r="AY142" s="38">
        <f t="shared" si="17"/>
        <v>1160349834.25</v>
      </c>
      <c r="AZ142" s="38">
        <f t="shared" si="17"/>
        <v>6405411428.9400005</v>
      </c>
      <c r="BA142" s="38">
        <f t="shared" si="17"/>
        <v>0</v>
      </c>
      <c r="BB142" s="38">
        <f t="shared" si="17"/>
        <v>6405411428.9400005</v>
      </c>
      <c r="BC142" s="38">
        <f t="shared" si="17"/>
        <v>0</v>
      </c>
      <c r="BD142" s="38">
        <f>+BD111+BD140</f>
        <v>497000</v>
      </c>
      <c r="BE142" s="39">
        <f>+AQ142/AP142</f>
        <v>0.74836472097554907</v>
      </c>
      <c r="BF142" s="40">
        <f t="shared" ref="BF142" si="18">+AU142/AP142</f>
        <v>0.71593497269171169</v>
      </c>
      <c r="BG142" s="40">
        <f t="shared" ref="BG142" si="19">+AX142/AP142</f>
        <v>0.60613306406707479</v>
      </c>
      <c r="BH142" s="40">
        <f t="shared" ref="BH142" si="20">+BB142/AP142</f>
        <v>0.60613306406707479</v>
      </c>
    </row>
    <row r="143" spans="1:60" x14ac:dyDescent="0.25">
      <c r="A143" s="2" t="s">
        <v>12</v>
      </c>
      <c r="B143" s="2" t="s">
        <v>12</v>
      </c>
      <c r="C143" s="2" t="s">
        <v>12</v>
      </c>
      <c r="D143" s="2" t="s">
        <v>12</v>
      </c>
      <c r="E143" s="2" t="s">
        <v>12</v>
      </c>
      <c r="F143" s="2" t="s">
        <v>12</v>
      </c>
      <c r="G143" s="2" t="s">
        <v>12</v>
      </c>
      <c r="H143" s="2" t="s">
        <v>12</v>
      </c>
      <c r="I143" s="2" t="s">
        <v>12</v>
      </c>
      <c r="J143" s="112" t="s">
        <v>12</v>
      </c>
      <c r="K143" s="104"/>
      <c r="L143" s="112" t="s">
        <v>12</v>
      </c>
      <c r="M143" s="104"/>
      <c r="N143" s="2" t="s">
        <v>12</v>
      </c>
      <c r="O143" s="2" t="s">
        <v>12</v>
      </c>
      <c r="P143" s="2" t="s">
        <v>12</v>
      </c>
      <c r="Q143" s="2" t="s">
        <v>12</v>
      </c>
      <c r="R143" s="2" t="s">
        <v>12</v>
      </c>
      <c r="S143" s="2" t="s">
        <v>12</v>
      </c>
      <c r="T143" s="2" t="s">
        <v>12</v>
      </c>
      <c r="U143" s="2" t="s">
        <v>12</v>
      </c>
      <c r="V143" s="2" t="s">
        <v>12</v>
      </c>
      <c r="W143" s="2" t="s">
        <v>12</v>
      </c>
      <c r="X143" s="2" t="s">
        <v>12</v>
      </c>
      <c r="Y143" s="2" t="s">
        <v>12</v>
      </c>
      <c r="Z143" s="2" t="s">
        <v>12</v>
      </c>
      <c r="AA143" s="112" t="s">
        <v>12</v>
      </c>
      <c r="AB143" s="104"/>
      <c r="AC143" s="112" t="s">
        <v>12</v>
      </c>
      <c r="AD143" s="104"/>
      <c r="AE143" s="2" t="s">
        <v>12</v>
      </c>
      <c r="AF143" s="2" t="s">
        <v>12</v>
      </c>
      <c r="AG143" s="2" t="s">
        <v>12</v>
      </c>
      <c r="AH143" s="2" t="s">
        <v>12</v>
      </c>
      <c r="AI143" s="2" t="s">
        <v>12</v>
      </c>
      <c r="AJ143" s="2" t="s">
        <v>12</v>
      </c>
      <c r="AK143" s="2" t="s">
        <v>12</v>
      </c>
      <c r="AL143" s="2" t="s">
        <v>12</v>
      </c>
      <c r="AM143" s="112" t="s">
        <v>12</v>
      </c>
      <c r="AN143" s="104"/>
      <c r="AO143" s="104"/>
      <c r="AP143" s="1" t="s">
        <v>12</v>
      </c>
      <c r="AQ143" s="2" t="s">
        <v>12</v>
      </c>
      <c r="AR143" s="2" t="s">
        <v>12</v>
      </c>
      <c r="AS143" s="112" t="s">
        <v>12</v>
      </c>
      <c r="AT143" s="104"/>
      <c r="AU143" s="112" t="s">
        <v>12</v>
      </c>
      <c r="AV143" s="104"/>
      <c r="AW143" s="2" t="s">
        <v>12</v>
      </c>
      <c r="AX143" s="2" t="s">
        <v>12</v>
      </c>
      <c r="AY143" s="2" t="s">
        <v>12</v>
      </c>
      <c r="AZ143" s="2" t="s">
        <v>12</v>
      </c>
      <c r="BA143" s="2" t="s">
        <v>12</v>
      </c>
      <c r="BB143" s="2" t="s">
        <v>12</v>
      </c>
      <c r="BC143" s="2" t="s">
        <v>12</v>
      </c>
      <c r="BD143" s="2" t="s">
        <v>12</v>
      </c>
    </row>
    <row r="144" spans="1:60" ht="0" hidden="1" customHeight="1" x14ac:dyDescent="0.25"/>
    <row r="145" spans="1:49" x14ac:dyDescent="0.25"/>
    <row r="146" spans="1:49" x14ac:dyDescent="0.25">
      <c r="AP146" s="45"/>
    </row>
    <row r="147" spans="1:49" s="52" customFormat="1" ht="16.5" x14ac:dyDescent="0.25">
      <c r="A147" s="46" t="s">
        <v>175</v>
      </c>
      <c r="B147" s="47"/>
      <c r="C147" s="47"/>
      <c r="D147" s="46"/>
      <c r="E147" s="46"/>
      <c r="F147" s="48"/>
      <c r="G147" s="49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1"/>
      <c r="X147" s="53"/>
      <c r="Y147" s="53"/>
      <c r="Z147" s="53"/>
      <c r="AA147" s="53"/>
      <c r="AB147" s="53"/>
      <c r="AC147" s="53"/>
      <c r="AD147" s="53"/>
      <c r="AE147" s="53"/>
      <c r="AF147" s="46" t="s">
        <v>176</v>
      </c>
      <c r="AG147" s="50"/>
      <c r="AH147" s="50"/>
      <c r="AI147" s="50"/>
      <c r="AJ147" s="53"/>
      <c r="AL147" s="53"/>
      <c r="AM147" s="53"/>
      <c r="AN147" s="53"/>
      <c r="AO147" s="53"/>
      <c r="AP147" s="53"/>
      <c r="AQ147" s="53"/>
      <c r="AR147" s="54"/>
      <c r="AS147" s="55"/>
      <c r="AT147" s="54"/>
      <c r="AU147" s="54"/>
      <c r="AV147" s="54"/>
      <c r="AW147" s="54"/>
    </row>
    <row r="148" spans="1:49" s="52" customFormat="1" ht="13.5" customHeight="1" x14ac:dyDescent="0.25">
      <c r="A148" s="46" t="s">
        <v>177</v>
      </c>
      <c r="B148" s="47"/>
      <c r="C148" s="47"/>
      <c r="D148" s="46"/>
      <c r="E148" s="46"/>
      <c r="F148" s="48"/>
      <c r="G148" s="49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1"/>
      <c r="X148" s="53"/>
      <c r="Y148" s="53"/>
      <c r="Z148" s="53"/>
      <c r="AA148" s="53"/>
      <c r="AB148" s="53"/>
      <c r="AC148" s="53"/>
      <c r="AD148" s="53"/>
      <c r="AE148" s="53"/>
      <c r="AF148" s="46" t="s">
        <v>178</v>
      </c>
      <c r="AG148" s="50"/>
      <c r="AH148" s="50"/>
      <c r="AI148" s="50"/>
      <c r="AJ148" s="53"/>
      <c r="AL148" s="53"/>
      <c r="AM148" s="53"/>
      <c r="AN148" s="53"/>
      <c r="AO148" s="53"/>
      <c r="AP148" s="53"/>
      <c r="AQ148" s="53"/>
      <c r="AR148" s="54"/>
      <c r="AS148" s="54"/>
      <c r="AT148" s="54"/>
      <c r="AU148" s="54"/>
      <c r="AV148" s="54"/>
      <c r="AW148" s="54"/>
    </row>
    <row r="149" spans="1:49" x14ac:dyDescent="0.25"/>
    <row r="150" spans="1:49" x14ac:dyDescent="0.25"/>
  </sheetData>
  <mergeCells count="1712">
    <mergeCell ref="A142:AO142"/>
    <mergeCell ref="AS142:AT142"/>
    <mergeCell ref="AU142:AV142"/>
    <mergeCell ref="J143:K143"/>
    <mergeCell ref="L143:M143"/>
    <mergeCell ref="AA143:AB143"/>
    <mergeCell ref="AC143:AD143"/>
    <mergeCell ref="AM143:AO143"/>
    <mergeCell ref="AS143:AT143"/>
    <mergeCell ref="AU143:AV143"/>
    <mergeCell ref="A140:AO140"/>
    <mergeCell ref="AS140:AT140"/>
    <mergeCell ref="AU140:AV140"/>
    <mergeCell ref="A141:AO141"/>
    <mergeCell ref="AS141:AT141"/>
    <mergeCell ref="AU141:AV141"/>
    <mergeCell ref="AJ138:AO138"/>
    <mergeCell ref="AS138:AT138"/>
    <mergeCell ref="AU138:AV138"/>
    <mergeCell ref="A139:AO139"/>
    <mergeCell ref="AS139:AT139"/>
    <mergeCell ref="AU139:AV139"/>
    <mergeCell ref="L138:N138"/>
    <mergeCell ref="O138:P138"/>
    <mergeCell ref="Q138:R138"/>
    <mergeCell ref="S138:Z138"/>
    <mergeCell ref="AA138:AE138"/>
    <mergeCell ref="AF138:AH138"/>
    <mergeCell ref="AA137:AE137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Q136:R136"/>
    <mergeCell ref="S136:Z136"/>
    <mergeCell ref="AA136:AE136"/>
    <mergeCell ref="AF136:AH136"/>
    <mergeCell ref="AJ136:AO136"/>
    <mergeCell ref="AS136:AT136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L135:N135"/>
    <mergeCell ref="O135:P135"/>
    <mergeCell ref="Q135:R135"/>
    <mergeCell ref="S135:Z135"/>
    <mergeCell ref="AA135:AE135"/>
    <mergeCell ref="AF135:AH135"/>
    <mergeCell ref="AA134:AE134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Q133:R133"/>
    <mergeCell ref="S133:Z133"/>
    <mergeCell ref="AA133:AE133"/>
    <mergeCell ref="AF133:AH133"/>
    <mergeCell ref="AJ133:AO133"/>
    <mergeCell ref="AS133:AT133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L132:N132"/>
    <mergeCell ref="O132:P132"/>
    <mergeCell ref="Q132:R132"/>
    <mergeCell ref="S132:Z132"/>
    <mergeCell ref="AA132:AE132"/>
    <mergeCell ref="AF132:AH132"/>
    <mergeCell ref="AA131:AE131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Q130:R130"/>
    <mergeCell ref="S130:Z130"/>
    <mergeCell ref="AA130:AE130"/>
    <mergeCell ref="AF130:AH130"/>
    <mergeCell ref="AJ130:AO130"/>
    <mergeCell ref="AS130:AT130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L129:N129"/>
    <mergeCell ref="O129:P129"/>
    <mergeCell ref="Q129:R129"/>
    <mergeCell ref="S129:Z129"/>
    <mergeCell ref="AA129:AE129"/>
    <mergeCell ref="AF129:AH129"/>
    <mergeCell ref="AA128:AE128"/>
    <mergeCell ref="AF128:AH128"/>
    <mergeCell ref="AJ128:AO128"/>
    <mergeCell ref="AS128:AT128"/>
    <mergeCell ref="AU128:AV128"/>
    <mergeCell ref="A129:B129"/>
    <mergeCell ref="C129:D129"/>
    <mergeCell ref="E129:F129"/>
    <mergeCell ref="G129:H129"/>
    <mergeCell ref="I129:K129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Q127:R127"/>
    <mergeCell ref="S127:Z127"/>
    <mergeCell ref="AA127:AE127"/>
    <mergeCell ref="AF127:AH127"/>
    <mergeCell ref="AJ127:AO127"/>
    <mergeCell ref="AS127:AT127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L126:N126"/>
    <mergeCell ref="O126:P126"/>
    <mergeCell ref="Q126:R126"/>
    <mergeCell ref="S126:Z126"/>
    <mergeCell ref="AA126:AE126"/>
    <mergeCell ref="AF126:AH126"/>
    <mergeCell ref="AA125:AE125"/>
    <mergeCell ref="AF125:AH125"/>
    <mergeCell ref="AJ125:AO125"/>
    <mergeCell ref="AS125:AT125"/>
    <mergeCell ref="AU125:AV125"/>
    <mergeCell ref="A126:B126"/>
    <mergeCell ref="C126:D126"/>
    <mergeCell ref="E126:F126"/>
    <mergeCell ref="G126:H126"/>
    <mergeCell ref="I126:K126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Q124:R124"/>
    <mergeCell ref="S124:Z124"/>
    <mergeCell ref="AA124:AE124"/>
    <mergeCell ref="AF124:AH124"/>
    <mergeCell ref="AJ124:AO124"/>
    <mergeCell ref="AS124:AT124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L123:N123"/>
    <mergeCell ref="O123:P123"/>
    <mergeCell ref="Q123:R123"/>
    <mergeCell ref="S123:Z123"/>
    <mergeCell ref="AA123:AE123"/>
    <mergeCell ref="AF123:AH123"/>
    <mergeCell ref="AA122:AE122"/>
    <mergeCell ref="AF122:AH122"/>
    <mergeCell ref="AJ122:AO122"/>
    <mergeCell ref="AS122:AT122"/>
    <mergeCell ref="AU122:AV122"/>
    <mergeCell ref="A123:B123"/>
    <mergeCell ref="C123:D123"/>
    <mergeCell ref="E123:F123"/>
    <mergeCell ref="G123:H123"/>
    <mergeCell ref="I123:K123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Q121:R121"/>
    <mergeCell ref="S121:Z121"/>
    <mergeCell ref="AA121:AE121"/>
    <mergeCell ref="AF121:AH121"/>
    <mergeCell ref="AJ121:AO121"/>
    <mergeCell ref="AS121:AT121"/>
    <mergeCell ref="A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S119:Z119"/>
    <mergeCell ref="AA119:AE119"/>
    <mergeCell ref="AF119:AH119"/>
    <mergeCell ref="AJ119:AO119"/>
    <mergeCell ref="AS119:AT119"/>
    <mergeCell ref="AU119:AV119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S117:Z117"/>
    <mergeCell ref="AA117:AE117"/>
    <mergeCell ref="AF117:AH117"/>
    <mergeCell ref="AJ117:AO117"/>
    <mergeCell ref="AS117:AT117"/>
    <mergeCell ref="AU117:AV117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S115:Z115"/>
    <mergeCell ref="AA115:AE115"/>
    <mergeCell ref="AF115:AH115"/>
    <mergeCell ref="AJ115:AO115"/>
    <mergeCell ref="AS115:AT115"/>
    <mergeCell ref="AU115:AV115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3:Z113"/>
    <mergeCell ref="AA113:AE113"/>
    <mergeCell ref="AF113:AH113"/>
    <mergeCell ref="AJ113:AO113"/>
    <mergeCell ref="AS113:AT113"/>
    <mergeCell ref="AU113:AV113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S111:Z111"/>
    <mergeCell ref="AA111:AE111"/>
    <mergeCell ref="AF111:AH111"/>
    <mergeCell ref="AJ111:AO111"/>
    <mergeCell ref="AS111:AT111"/>
    <mergeCell ref="AU111:AV111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09:Z109"/>
    <mergeCell ref="AA109:AE109"/>
    <mergeCell ref="AF109:AH109"/>
    <mergeCell ref="AJ109:AO109"/>
    <mergeCell ref="AS109:AT109"/>
    <mergeCell ref="AU109:AV109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A96:AO96"/>
    <mergeCell ref="AS96:AT96"/>
    <mergeCell ref="AU96:AV96"/>
    <mergeCell ref="A97:AO97"/>
    <mergeCell ref="AS97:AT97"/>
    <mergeCell ref="AU97:AV97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U80:AV80"/>
    <mergeCell ref="A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Q80:R80"/>
    <mergeCell ref="S80:Z80"/>
    <mergeCell ref="AA80:AE80"/>
    <mergeCell ref="AF80:AH80"/>
    <mergeCell ref="AJ80:AO80"/>
    <mergeCell ref="AS80:AT80"/>
    <mergeCell ref="AJ79:AO79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L79:N79"/>
    <mergeCell ref="O79:P79"/>
    <mergeCell ref="Q79:R79"/>
    <mergeCell ref="S79:Z79"/>
    <mergeCell ref="AA79:AE79"/>
    <mergeCell ref="AF79:AH79"/>
    <mergeCell ref="AA78:AE78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Q77:R77"/>
    <mergeCell ref="S77:Z77"/>
    <mergeCell ref="AA77:AE77"/>
    <mergeCell ref="AF77:AH77"/>
    <mergeCell ref="AJ77:AO77"/>
    <mergeCell ref="AS77:AT77"/>
    <mergeCell ref="AJ76:AO76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L76:N76"/>
    <mergeCell ref="O76:P76"/>
    <mergeCell ref="Q76:R76"/>
    <mergeCell ref="S76:Z76"/>
    <mergeCell ref="AA76:AE76"/>
    <mergeCell ref="AF76:AH76"/>
    <mergeCell ref="AA75:AE75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Q74:R74"/>
    <mergeCell ref="S74:Z74"/>
    <mergeCell ref="AA74:AE74"/>
    <mergeCell ref="AF74:AH74"/>
    <mergeCell ref="AJ74:AO74"/>
    <mergeCell ref="AS74:AT74"/>
    <mergeCell ref="AJ73:AO73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L73:N73"/>
    <mergeCell ref="O73:P73"/>
    <mergeCell ref="Q73:R73"/>
    <mergeCell ref="S73:Z73"/>
    <mergeCell ref="AA73:AE73"/>
    <mergeCell ref="AF73:AH73"/>
    <mergeCell ref="AA72:AE72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Q71:R71"/>
    <mergeCell ref="S71:Z71"/>
    <mergeCell ref="AA71:AE71"/>
    <mergeCell ref="AF71:AH71"/>
    <mergeCell ref="AJ71:AO71"/>
    <mergeCell ref="AS71:AT71"/>
    <mergeCell ref="AJ70:AO70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L70:N70"/>
    <mergeCell ref="O70:P70"/>
    <mergeCell ref="Q70:R70"/>
    <mergeCell ref="S70:Z70"/>
    <mergeCell ref="AA70:AE70"/>
    <mergeCell ref="AF70:AH70"/>
    <mergeCell ref="AA69:AE69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Q68:R68"/>
    <mergeCell ref="S68:Z68"/>
    <mergeCell ref="AA68:AE68"/>
    <mergeCell ref="AF68:AH68"/>
    <mergeCell ref="AJ68:AO68"/>
    <mergeCell ref="AS68:AT68"/>
    <mergeCell ref="AJ67:AO67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L67:N67"/>
    <mergeCell ref="O67:P67"/>
    <mergeCell ref="Q67:R67"/>
    <mergeCell ref="S67:Z67"/>
    <mergeCell ref="AA67:AE67"/>
    <mergeCell ref="AF67:AH67"/>
    <mergeCell ref="AA66:AE66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Q65:R65"/>
    <mergeCell ref="S65:Z65"/>
    <mergeCell ref="AA65:AE65"/>
    <mergeCell ref="AF65:AH65"/>
    <mergeCell ref="AJ65:AO65"/>
    <mergeCell ref="AS65:AT65"/>
    <mergeCell ref="AJ64:AO64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L64:N64"/>
    <mergeCell ref="O64:P64"/>
    <mergeCell ref="Q64:R64"/>
    <mergeCell ref="S64:Z64"/>
    <mergeCell ref="AA64:AE64"/>
    <mergeCell ref="AF64:AH64"/>
    <mergeCell ref="AA63:AE63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Q62:R62"/>
    <mergeCell ref="S62:Z62"/>
    <mergeCell ref="AA62:AE62"/>
    <mergeCell ref="AF62:AH62"/>
    <mergeCell ref="AJ62:AO62"/>
    <mergeCell ref="AS62:AT62"/>
    <mergeCell ref="AJ61:AO61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L61:N61"/>
    <mergeCell ref="O61:P61"/>
    <mergeCell ref="Q61:R61"/>
    <mergeCell ref="S61:Z61"/>
    <mergeCell ref="AA61:AE61"/>
    <mergeCell ref="AF61:AH61"/>
    <mergeCell ref="AA60:AE60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Q59:R59"/>
    <mergeCell ref="S59:Z59"/>
    <mergeCell ref="AA59:AE59"/>
    <mergeCell ref="AF59:AH59"/>
    <mergeCell ref="AJ59:AO59"/>
    <mergeCell ref="AS59:AT59"/>
    <mergeCell ref="AJ58:AO58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L58:N58"/>
    <mergeCell ref="O58:P58"/>
    <mergeCell ref="Q58:R58"/>
    <mergeCell ref="S58:Z58"/>
    <mergeCell ref="AA58:AE58"/>
    <mergeCell ref="AF58:AH58"/>
    <mergeCell ref="AA57:AE57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Q56:R56"/>
    <mergeCell ref="S56:Z56"/>
    <mergeCell ref="AA56:AE56"/>
    <mergeCell ref="AF56:AH56"/>
    <mergeCell ref="AJ56:AO56"/>
    <mergeCell ref="AS56:AT56"/>
    <mergeCell ref="AJ55:AO55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L55:N55"/>
    <mergeCell ref="O55:P55"/>
    <mergeCell ref="Q55:R55"/>
    <mergeCell ref="S55:Z55"/>
    <mergeCell ref="AA55:AE55"/>
    <mergeCell ref="AF55:AH55"/>
    <mergeCell ref="AA54:AE54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Q53:R53"/>
    <mergeCell ref="S53:Z53"/>
    <mergeCell ref="AA53:AE53"/>
    <mergeCell ref="AF53:AH53"/>
    <mergeCell ref="AJ53:AO53"/>
    <mergeCell ref="AS53:AT53"/>
    <mergeCell ref="AJ52:AO52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L52:N52"/>
    <mergeCell ref="O52:P52"/>
    <mergeCell ref="Q52:R52"/>
    <mergeCell ref="S52:Z52"/>
    <mergeCell ref="AA52:AE52"/>
    <mergeCell ref="AF52:AH52"/>
    <mergeCell ref="AA51:AE51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Q50:R50"/>
    <mergeCell ref="S50:Z50"/>
    <mergeCell ref="AA50:AE50"/>
    <mergeCell ref="AF50:AH50"/>
    <mergeCell ref="AJ50:AO50"/>
    <mergeCell ref="AS50:AT50"/>
    <mergeCell ref="AJ49:AO49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L49:N49"/>
    <mergeCell ref="O49:P49"/>
    <mergeCell ref="Q49:R49"/>
    <mergeCell ref="S49:Z49"/>
    <mergeCell ref="AA49:AE49"/>
    <mergeCell ref="AF49:AH49"/>
    <mergeCell ref="AA48:AE48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Q47:R47"/>
    <mergeCell ref="S47:Z47"/>
    <mergeCell ref="AA47:AE47"/>
    <mergeCell ref="AF47:AH47"/>
    <mergeCell ref="AJ47:AO47"/>
    <mergeCell ref="AS47:AT47"/>
    <mergeCell ref="A46:AO46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2:J6"/>
    <mergeCell ref="M3:AA5"/>
    <mergeCell ref="AD3:AM3"/>
    <mergeCell ref="AO3:AS3"/>
    <mergeCell ref="AD5:AM7"/>
    <mergeCell ref="AO5:AS7"/>
    <mergeCell ref="A15:G15"/>
    <mergeCell ref="H15:AO15"/>
    <mergeCell ref="AS15:AT15"/>
    <mergeCell ref="AU15:AV15"/>
    <mergeCell ref="A16:B16"/>
    <mergeCell ref="C16:D16"/>
    <mergeCell ref="E16:F16"/>
    <mergeCell ref="G16:H16"/>
    <mergeCell ref="I16:K16"/>
    <mergeCell ref="L16:N16"/>
    <mergeCell ref="AU13:AV13"/>
    <mergeCell ref="A14:F14"/>
    <mergeCell ref="G14:AG14"/>
    <mergeCell ref="AM14:AO14"/>
    <mergeCell ref="AS14:AT14"/>
    <mergeCell ref="AU14:AV14"/>
    <mergeCell ref="AD9:AM9"/>
    <mergeCell ref="AO9:AS9"/>
    <mergeCell ref="A13:E13"/>
    <mergeCell ref="F13:H13"/>
    <mergeCell ref="I13:P13"/>
    <mergeCell ref="Q13:W13"/>
    <mergeCell ref="X13:AD13"/>
    <mergeCell ref="AE13:AJ13"/>
    <mergeCell ref="AM13:AO13"/>
    <mergeCell ref="AS13:AT13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214E-360B-4CEE-ADA8-F4314654F03F}">
  <sheetPr>
    <tabColor theme="4" tint="-0.249977111117893"/>
  </sheetPr>
  <dimension ref="A1:M84"/>
  <sheetViews>
    <sheetView topLeftCell="A4" workbookViewId="0">
      <selection activeCell="K4" sqref="K4"/>
    </sheetView>
  </sheetViews>
  <sheetFormatPr baseColWidth="10" defaultColWidth="0" defaultRowHeight="12.75" zeroHeight="1" x14ac:dyDescent="0.2"/>
  <cols>
    <col min="1" max="1" width="41" style="77" customWidth="1"/>
    <col min="2" max="2" width="17.85546875" style="77" customWidth="1"/>
    <col min="3" max="4" width="16.85546875" style="77" customWidth="1"/>
    <col min="5" max="13" width="11.42578125" style="77" customWidth="1"/>
    <col min="14" max="16384" width="11.42578125" style="77" hidden="1"/>
  </cols>
  <sheetData>
    <row r="1" spans="1:13" ht="18" x14ac:dyDescent="0.25">
      <c r="A1" s="162" t="s">
        <v>252</v>
      </c>
      <c r="B1" s="162"/>
      <c r="C1" s="162"/>
      <c r="D1" s="162"/>
      <c r="E1" s="162"/>
      <c r="F1" s="162"/>
      <c r="G1" s="162"/>
    </row>
    <row r="2" spans="1:13" ht="63" x14ac:dyDescent="0.2">
      <c r="A2" s="69" t="s">
        <v>24</v>
      </c>
      <c r="B2" s="70" t="s">
        <v>245</v>
      </c>
      <c r="C2" s="70" t="s">
        <v>246</v>
      </c>
      <c r="D2" s="70" t="s">
        <v>247</v>
      </c>
      <c r="E2" s="71" t="s">
        <v>42</v>
      </c>
      <c r="F2" s="72" t="s">
        <v>44</v>
      </c>
      <c r="G2" s="72" t="s">
        <v>248</v>
      </c>
    </row>
    <row r="3" spans="1:13" ht="30" customHeight="1" x14ac:dyDescent="0.2">
      <c r="A3" s="91" t="s">
        <v>47</v>
      </c>
      <c r="B3" s="92">
        <f>'EJECUCIÓN GASTOS TRIMESTRE 3'!AP46/1000000</f>
        <v>6224.0817669999997</v>
      </c>
      <c r="C3" s="92">
        <f>'EJECUCIÓN GASTOS TRIMESTRE 3'!AU46/1000000</f>
        <v>4169.8847999999998</v>
      </c>
      <c r="D3" s="92">
        <f>'EJECUCIÓN GASTOS TRIMESTRE 3'!BB46/1000000</f>
        <v>4169.8847999999998</v>
      </c>
      <c r="E3" s="93">
        <f>+C3/B3</f>
        <v>0.66995983602090103</v>
      </c>
      <c r="F3" s="94">
        <f>+D3/B3</f>
        <v>0.66995983602090103</v>
      </c>
      <c r="G3" s="94">
        <f>+D3/C3</f>
        <v>1</v>
      </c>
    </row>
    <row r="4" spans="1:13" ht="30" customHeight="1" x14ac:dyDescent="0.2">
      <c r="A4" s="91" t="s">
        <v>249</v>
      </c>
      <c r="B4" s="95">
        <f>'EJECUCIÓN GASTOS TRIMESTRE 3'!AP81/1000000</f>
        <v>787.87749399999996</v>
      </c>
      <c r="C4" s="95">
        <f>'EJECUCIÓN GASTOS TRIMESTRE 3'!AU81/1000000</f>
        <v>715.14067219000003</v>
      </c>
      <c r="D4" s="95">
        <f>'EJECUCIÓN GASTOS TRIMESTRE 3'!BB81/1000000</f>
        <v>519.91889301999993</v>
      </c>
      <c r="E4" s="93">
        <f>+C4/B4</f>
        <v>0.90768003609200709</v>
      </c>
      <c r="F4" s="94">
        <f>+D4/B4</f>
        <v>0.65989814023041504</v>
      </c>
      <c r="G4" s="94">
        <f>+D4/C4</f>
        <v>0.72701625461719899</v>
      </c>
    </row>
    <row r="5" spans="1:13" ht="30" customHeight="1" x14ac:dyDescent="0.2">
      <c r="A5" s="91" t="s">
        <v>250</v>
      </c>
      <c r="B5" s="92">
        <f>'EJECUCIÓN GASTOS TRIMESTRE 3'!AP96/1000000</f>
        <v>489.55419899999998</v>
      </c>
      <c r="C5" s="92">
        <f>'EJECUCIÓN GASTOS TRIMESTRE 3'!AU96/1000000</f>
        <v>328.834496</v>
      </c>
      <c r="D5" s="92">
        <f>'EJECUCIÓN GASTOS TRIMESTRE 3'!BB96/1000000</f>
        <v>328.834496</v>
      </c>
      <c r="E5" s="93">
        <f>+C5/B5</f>
        <v>0.67170192120035321</v>
      </c>
      <c r="F5" s="94">
        <f>+D5/B5</f>
        <v>0.67170192120035321</v>
      </c>
      <c r="G5" s="94">
        <f>+D5/C5</f>
        <v>1</v>
      </c>
    </row>
    <row r="6" spans="1:13" ht="30" customHeight="1" x14ac:dyDescent="0.2">
      <c r="A6" s="73" t="s">
        <v>145</v>
      </c>
      <c r="B6" s="74">
        <f>SUM(B3:B5)</f>
        <v>7501.5134600000001</v>
      </c>
      <c r="C6" s="74">
        <f>SUM(C3:C5)</f>
        <v>5213.8599681900005</v>
      </c>
      <c r="D6" s="74">
        <f>SUM(D3:D5)</f>
        <v>5018.63818902</v>
      </c>
      <c r="E6" s="75">
        <f>+C6/B6</f>
        <v>0.69504107351025146</v>
      </c>
      <c r="F6" s="76">
        <f>+D6/B6</f>
        <v>0.66901675452302656</v>
      </c>
      <c r="G6" s="76">
        <f>+D6/C6</f>
        <v>0.96255714952816962</v>
      </c>
    </row>
    <row r="7" spans="1:13" x14ac:dyDescent="0.2"/>
    <row r="8" spans="1:13" x14ac:dyDescent="0.2"/>
    <row r="9" spans="1:13" ht="12.75" customHeight="1" x14ac:dyDescent="0.2"/>
    <row r="10" spans="1:13" ht="12.75" customHeight="1" x14ac:dyDescent="0.2">
      <c r="J10" s="163" t="s">
        <v>251</v>
      </c>
      <c r="K10" s="163"/>
      <c r="L10" s="163"/>
      <c r="M10" s="90"/>
    </row>
    <row r="11" spans="1:13" ht="12.75" customHeight="1" x14ac:dyDescent="0.2">
      <c r="J11" s="163"/>
      <c r="K11" s="163"/>
      <c r="L11" s="163"/>
      <c r="M11" s="90"/>
    </row>
    <row r="12" spans="1:13" ht="12.75" customHeight="1" x14ac:dyDescent="0.2">
      <c r="J12" s="163"/>
      <c r="K12" s="163"/>
      <c r="L12" s="163"/>
      <c r="M12" s="90"/>
    </row>
    <row r="13" spans="1:13" ht="12.75" customHeight="1" x14ac:dyDescent="0.2">
      <c r="J13" s="163"/>
      <c r="K13" s="163"/>
      <c r="L13" s="163"/>
      <c r="M13" s="90"/>
    </row>
    <row r="14" spans="1:13" ht="12.75" customHeight="1" x14ac:dyDescent="0.2">
      <c r="J14" s="163"/>
      <c r="K14" s="163"/>
      <c r="L14" s="163"/>
      <c r="M14" s="90"/>
    </row>
    <row r="15" spans="1:13" ht="12.75" customHeight="1" x14ac:dyDescent="0.2">
      <c r="J15" s="163"/>
      <c r="K15" s="163"/>
      <c r="L15" s="163"/>
      <c r="M15" s="90"/>
    </row>
    <row r="16" spans="1:13" ht="12.75" customHeight="1" x14ac:dyDescent="0.2">
      <c r="J16" s="163"/>
      <c r="K16" s="163"/>
      <c r="L16" s="163"/>
      <c r="M16" s="90"/>
    </row>
    <row r="17" spans="10:13" ht="12.75" customHeight="1" x14ac:dyDescent="0.2">
      <c r="J17" s="163"/>
      <c r="K17" s="163"/>
      <c r="L17" s="163"/>
      <c r="M17" s="90"/>
    </row>
    <row r="18" spans="10:13" ht="12.75" customHeight="1" x14ac:dyDescent="0.2">
      <c r="J18" s="163"/>
      <c r="K18" s="163"/>
      <c r="L18" s="163"/>
      <c r="M18" s="90"/>
    </row>
    <row r="19" spans="10:13" ht="12.75" customHeight="1" x14ac:dyDescent="0.2">
      <c r="J19" s="163"/>
      <c r="K19" s="163"/>
      <c r="L19" s="163"/>
      <c r="M19" s="90"/>
    </row>
    <row r="20" spans="10:13" ht="12.75" customHeight="1" x14ac:dyDescent="0.2">
      <c r="J20" s="163"/>
      <c r="K20" s="163"/>
      <c r="L20" s="163"/>
      <c r="M20" s="90"/>
    </row>
    <row r="21" spans="10:13" ht="12.75" customHeight="1" x14ac:dyDescent="0.2">
      <c r="J21" s="163"/>
      <c r="K21" s="163"/>
      <c r="L21" s="163"/>
      <c r="M21" s="90"/>
    </row>
    <row r="22" spans="10:13" ht="12.75" customHeight="1" x14ac:dyDescent="0.2">
      <c r="J22" s="163"/>
      <c r="K22" s="163"/>
      <c r="L22" s="163"/>
      <c r="M22" s="90"/>
    </row>
    <row r="23" spans="10:13" ht="12.75" customHeight="1" x14ac:dyDescent="0.2">
      <c r="J23" s="163"/>
      <c r="K23" s="163"/>
      <c r="L23" s="163"/>
      <c r="M23" s="90"/>
    </row>
    <row r="24" spans="10:13" ht="12.75" customHeight="1" x14ac:dyDescent="0.2">
      <c r="J24" s="163"/>
      <c r="K24" s="163"/>
      <c r="L24" s="163"/>
      <c r="M24" s="90"/>
    </row>
    <row r="25" spans="10:13" ht="12.75" customHeight="1" x14ac:dyDescent="0.2">
      <c r="J25" s="163"/>
      <c r="K25" s="163"/>
      <c r="L25" s="163"/>
      <c r="M25" s="90"/>
    </row>
    <row r="26" spans="10:13" ht="12.75" customHeight="1" x14ac:dyDescent="0.2">
      <c r="J26" s="163"/>
      <c r="K26" s="163"/>
      <c r="L26" s="163"/>
      <c r="M26" s="90"/>
    </row>
    <row r="27" spans="10:13" ht="12.75" customHeight="1" x14ac:dyDescent="0.2">
      <c r="J27" s="163"/>
      <c r="K27" s="163"/>
      <c r="L27" s="163"/>
      <c r="M27" s="90"/>
    </row>
    <row r="28" spans="10:13" ht="12.75" customHeight="1" x14ac:dyDescent="0.2">
      <c r="J28" s="163"/>
      <c r="K28" s="163"/>
      <c r="L28" s="163"/>
      <c r="M28" s="90"/>
    </row>
    <row r="29" spans="10:13" ht="12.75" customHeight="1" x14ac:dyDescent="0.2">
      <c r="J29" s="163"/>
      <c r="K29" s="163"/>
      <c r="L29" s="163"/>
      <c r="M29" s="90"/>
    </row>
    <row r="30" spans="10:13" ht="12.75" customHeight="1" x14ac:dyDescent="0.2">
      <c r="J30" s="163"/>
      <c r="K30" s="163"/>
      <c r="L30" s="163"/>
      <c r="M30" s="90"/>
    </row>
    <row r="31" spans="10:13" ht="12.75" customHeight="1" x14ac:dyDescent="0.2">
      <c r="J31" s="163"/>
      <c r="K31" s="163"/>
      <c r="L31" s="163"/>
      <c r="M31" s="90"/>
    </row>
    <row r="32" spans="10:13" ht="12.75" customHeight="1" x14ac:dyDescent="0.2">
      <c r="J32" s="163"/>
      <c r="K32" s="163"/>
      <c r="L32" s="163"/>
      <c r="M32" s="90"/>
    </row>
    <row r="33" spans="1:13" ht="12.75" customHeight="1" x14ac:dyDescent="0.2">
      <c r="J33" s="163"/>
      <c r="K33" s="163"/>
      <c r="L33" s="163"/>
      <c r="M33" s="90"/>
    </row>
    <row r="34" spans="1:13" ht="12.75" hidden="1" customHeight="1" x14ac:dyDescent="0.2">
      <c r="J34" s="90"/>
      <c r="K34" s="90"/>
      <c r="L34" s="90"/>
      <c r="M34" s="90"/>
    </row>
    <row r="35" spans="1:13" ht="12.75" hidden="1" customHeight="1" x14ac:dyDescent="0.2">
      <c r="J35" s="90"/>
      <c r="K35" s="90"/>
      <c r="L35" s="90"/>
      <c r="M35" s="90"/>
    </row>
    <row r="36" spans="1:13" ht="12.75" hidden="1" customHeight="1" x14ac:dyDescent="0.2">
      <c r="J36" s="90"/>
      <c r="K36" s="90"/>
      <c r="L36" s="90"/>
      <c r="M36" s="90"/>
    </row>
    <row r="37" spans="1:13" ht="18" hidden="1" x14ac:dyDescent="0.2">
      <c r="J37" s="90"/>
      <c r="K37" s="90"/>
      <c r="L37" s="90"/>
      <c r="M37" s="90"/>
    </row>
    <row r="38" spans="1:13" hidden="1" x14ac:dyDescent="0.2"/>
    <row r="39" spans="1:13" hidden="1" x14ac:dyDescent="0.2"/>
    <row r="40" spans="1:13" x14ac:dyDescent="0.2"/>
    <row r="41" spans="1:13" x14ac:dyDescent="0.2"/>
    <row r="42" spans="1:13" x14ac:dyDescent="0.2"/>
    <row r="43" spans="1:13" x14ac:dyDescent="0.2"/>
    <row r="44" spans="1:13" ht="18" x14ac:dyDescent="0.25">
      <c r="A44" s="162" t="s">
        <v>253</v>
      </c>
      <c r="B44" s="162"/>
      <c r="C44" s="162"/>
      <c r="D44" s="162"/>
      <c r="E44" s="162"/>
      <c r="F44" s="162"/>
      <c r="G44" s="162"/>
    </row>
    <row r="45" spans="1:13" ht="63" x14ac:dyDescent="0.2">
      <c r="A45" s="69" t="s">
        <v>24</v>
      </c>
      <c r="B45" s="78" t="s">
        <v>245</v>
      </c>
      <c r="C45" s="79" t="s">
        <v>246</v>
      </c>
      <c r="D45" s="79" t="s">
        <v>247</v>
      </c>
      <c r="E45" s="80" t="s">
        <v>42</v>
      </c>
      <c r="F45" s="81" t="s">
        <v>44</v>
      </c>
      <c r="G45" s="81" t="s">
        <v>248</v>
      </c>
    </row>
    <row r="46" spans="1:13" ht="71.25" customHeight="1" x14ac:dyDescent="0.2">
      <c r="A46" s="82" t="s">
        <v>150</v>
      </c>
      <c r="B46" s="83">
        <f>'EJECUCIÓN GASTOS TRIMESTRE 3'!AP120/1000000</f>
        <v>1942.059135</v>
      </c>
      <c r="C46" s="83">
        <f>'EJECUCIÓN GASTOS TRIMESTRE 3'!AU120/1000000</f>
        <v>1609.4266560000001</v>
      </c>
      <c r="D46" s="83">
        <f>'EJECUCIÓN GASTOS TRIMESTRE 3'!BB120/1000000</f>
        <v>960.05267791999995</v>
      </c>
      <c r="E46" s="84">
        <f>+C46/B46</f>
        <v>0.82872175568433459</v>
      </c>
      <c r="F46" s="85">
        <f>+D46/B46</f>
        <v>0.49434780878595647</v>
      </c>
      <c r="G46" s="85">
        <f>+D46/C46</f>
        <v>0.5965184398685639</v>
      </c>
    </row>
    <row r="47" spans="1:13" ht="71.25" customHeight="1" x14ac:dyDescent="0.2">
      <c r="A47" s="82" t="s">
        <v>165</v>
      </c>
      <c r="B47" s="83">
        <f>'EJECUCIÓN GASTOS TRIMESTRE 3'!AP139/1000000</f>
        <v>1124.092838</v>
      </c>
      <c r="C47" s="83">
        <f>'EJECUCIÓN GASTOS TRIMESTRE 3'!AU139/1000000</f>
        <v>742.47463900000002</v>
      </c>
      <c r="D47" s="83">
        <f>'EJECUCIÓN GASTOS TRIMESTRE 3'!BB139/1000000</f>
        <v>426.72056199999997</v>
      </c>
      <c r="E47" s="84">
        <f>+C47/B47</f>
        <v>0.66051006989869288</v>
      </c>
      <c r="F47" s="85">
        <f>+D47/B47</f>
        <v>0.37961327354351487</v>
      </c>
      <c r="G47" s="85">
        <f>+D47/C47</f>
        <v>0.57472745813207493</v>
      </c>
    </row>
    <row r="48" spans="1:13" ht="15.75" x14ac:dyDescent="0.2">
      <c r="A48" s="86" t="s">
        <v>173</v>
      </c>
      <c r="B48" s="87">
        <f>SUM(B46:B47)</f>
        <v>3066.151973</v>
      </c>
      <c r="C48" s="87">
        <f>SUM(C46:C47)</f>
        <v>2351.9012950000001</v>
      </c>
      <c r="D48" s="87">
        <f>SUM(D46:D47)</f>
        <v>1386.7732399199999</v>
      </c>
      <c r="E48" s="88">
        <f>+C48/B48</f>
        <v>0.76705307359531849</v>
      </c>
      <c r="F48" s="89">
        <f>+D48/B48</f>
        <v>0.45228457432367458</v>
      </c>
      <c r="G48" s="89">
        <f>+D48/C48</f>
        <v>0.58963921779719075</v>
      </c>
    </row>
    <row r="49" spans="9:13" x14ac:dyDescent="0.2"/>
    <row r="50" spans="9:13" x14ac:dyDescent="0.2"/>
    <row r="51" spans="9:13" ht="18" customHeight="1" x14ac:dyDescent="0.2">
      <c r="J51" s="163" t="s">
        <v>254</v>
      </c>
      <c r="K51" s="163"/>
      <c r="L51" s="163"/>
    </row>
    <row r="52" spans="9:13" ht="12.75" customHeight="1" x14ac:dyDescent="0.2">
      <c r="I52" s="90"/>
      <c r="J52" s="163"/>
      <c r="K52" s="163"/>
      <c r="L52" s="163"/>
      <c r="M52" s="90"/>
    </row>
    <row r="53" spans="9:13" ht="12.75" customHeight="1" x14ac:dyDescent="0.2">
      <c r="I53" s="90"/>
      <c r="J53" s="163"/>
      <c r="K53" s="163"/>
      <c r="L53" s="163"/>
      <c r="M53" s="90"/>
    </row>
    <row r="54" spans="9:13" ht="12.75" customHeight="1" x14ac:dyDescent="0.2">
      <c r="I54" s="90"/>
      <c r="J54" s="163"/>
      <c r="K54" s="163"/>
      <c r="L54" s="163"/>
      <c r="M54" s="90"/>
    </row>
    <row r="55" spans="9:13" ht="12.75" customHeight="1" x14ac:dyDescent="0.2">
      <c r="I55" s="90"/>
      <c r="J55" s="163"/>
      <c r="K55" s="163"/>
      <c r="L55" s="163"/>
      <c r="M55" s="90"/>
    </row>
    <row r="56" spans="9:13" ht="12.75" customHeight="1" x14ac:dyDescent="0.2">
      <c r="I56" s="90"/>
      <c r="J56" s="163"/>
      <c r="K56" s="163"/>
      <c r="L56" s="163"/>
      <c r="M56" s="90"/>
    </row>
    <row r="57" spans="9:13" ht="12.75" customHeight="1" x14ac:dyDescent="0.2">
      <c r="I57" s="90"/>
      <c r="J57" s="163"/>
      <c r="K57" s="163"/>
      <c r="L57" s="163"/>
      <c r="M57" s="90"/>
    </row>
    <row r="58" spans="9:13" ht="12.75" customHeight="1" x14ac:dyDescent="0.2">
      <c r="I58" s="90"/>
      <c r="J58" s="163"/>
      <c r="K58" s="163"/>
      <c r="L58" s="163"/>
      <c r="M58" s="90"/>
    </row>
    <row r="59" spans="9:13" ht="12.75" customHeight="1" x14ac:dyDescent="0.2">
      <c r="I59" s="90"/>
      <c r="J59" s="163"/>
      <c r="K59" s="163"/>
      <c r="L59" s="163"/>
      <c r="M59" s="90"/>
    </row>
    <row r="60" spans="9:13" ht="12.75" customHeight="1" x14ac:dyDescent="0.2">
      <c r="I60" s="90"/>
      <c r="J60" s="163"/>
      <c r="K60" s="163"/>
      <c r="L60" s="163"/>
      <c r="M60" s="90"/>
    </row>
    <row r="61" spans="9:13" ht="12.75" customHeight="1" x14ac:dyDescent="0.2">
      <c r="I61" s="90"/>
      <c r="J61" s="163"/>
      <c r="K61" s="163"/>
      <c r="L61" s="163"/>
      <c r="M61" s="90"/>
    </row>
    <row r="62" spans="9:13" ht="12.75" customHeight="1" x14ac:dyDescent="0.2">
      <c r="I62" s="90"/>
      <c r="J62" s="163"/>
      <c r="K62" s="163"/>
      <c r="L62" s="163"/>
      <c r="M62" s="90"/>
    </row>
    <row r="63" spans="9:13" ht="12.75" customHeight="1" x14ac:dyDescent="0.2">
      <c r="I63" s="90"/>
      <c r="J63" s="163"/>
      <c r="K63" s="163"/>
      <c r="L63" s="163"/>
      <c r="M63" s="90"/>
    </row>
    <row r="64" spans="9:13" ht="12.75" customHeight="1" x14ac:dyDescent="0.2">
      <c r="I64" s="90"/>
      <c r="J64" s="163"/>
      <c r="K64" s="163"/>
      <c r="L64" s="163"/>
      <c r="M64" s="90"/>
    </row>
    <row r="65" spans="9:13" ht="12.75" customHeight="1" x14ac:dyDescent="0.2">
      <c r="I65" s="90"/>
      <c r="J65" s="163"/>
      <c r="K65" s="163"/>
      <c r="L65" s="163"/>
      <c r="M65" s="90"/>
    </row>
    <row r="66" spans="9:13" ht="12.75" customHeight="1" x14ac:dyDescent="0.2">
      <c r="I66" s="90"/>
      <c r="J66" s="163"/>
      <c r="K66" s="163"/>
      <c r="L66" s="163"/>
      <c r="M66" s="90"/>
    </row>
    <row r="67" spans="9:13" ht="12.75" customHeight="1" x14ac:dyDescent="0.2">
      <c r="I67" s="90"/>
      <c r="J67" s="163"/>
      <c r="K67" s="163"/>
      <c r="L67" s="163"/>
      <c r="M67" s="90"/>
    </row>
    <row r="68" spans="9:13" ht="12.75" customHeight="1" x14ac:dyDescent="0.2">
      <c r="I68" s="90"/>
      <c r="J68" s="163"/>
      <c r="K68" s="163"/>
      <c r="L68" s="163"/>
      <c r="M68" s="90"/>
    </row>
    <row r="69" spans="9:13" ht="12.75" customHeight="1" x14ac:dyDescent="0.2">
      <c r="I69" s="90"/>
      <c r="J69" s="163"/>
      <c r="K69" s="163"/>
      <c r="L69" s="163"/>
      <c r="M69" s="90"/>
    </row>
    <row r="70" spans="9:13" ht="12.75" customHeight="1" x14ac:dyDescent="0.2">
      <c r="I70" s="90"/>
      <c r="J70" s="163"/>
      <c r="K70" s="163"/>
      <c r="L70" s="163"/>
      <c r="M70" s="90"/>
    </row>
    <row r="71" spans="9:13" ht="12.75" customHeight="1" x14ac:dyDescent="0.2">
      <c r="I71" s="90"/>
      <c r="J71" s="163"/>
      <c r="K71" s="163"/>
      <c r="L71" s="163"/>
      <c r="M71" s="90"/>
    </row>
    <row r="72" spans="9:13" ht="12.75" customHeight="1" x14ac:dyDescent="0.2">
      <c r="I72" s="90"/>
      <c r="J72" s="163"/>
      <c r="K72" s="163"/>
      <c r="L72" s="163"/>
      <c r="M72" s="90"/>
    </row>
    <row r="73" spans="9:13" ht="12.75" customHeight="1" x14ac:dyDescent="0.2">
      <c r="I73" s="90"/>
      <c r="J73" s="163"/>
      <c r="K73" s="163"/>
      <c r="L73" s="163"/>
      <c r="M73" s="90"/>
    </row>
    <row r="74" spans="9:13" ht="12.75" customHeight="1" x14ac:dyDescent="0.2">
      <c r="I74" s="90"/>
      <c r="J74" s="163"/>
      <c r="K74" s="163"/>
      <c r="L74" s="163"/>
      <c r="M74" s="90"/>
    </row>
    <row r="75" spans="9:13" ht="12.75" customHeight="1" x14ac:dyDescent="0.2">
      <c r="I75" s="90"/>
      <c r="J75" s="163"/>
      <c r="K75" s="163"/>
      <c r="L75" s="163"/>
      <c r="M75" s="90"/>
    </row>
    <row r="76" spans="9:13" ht="12.75" customHeight="1" x14ac:dyDescent="0.2">
      <c r="I76" s="90"/>
      <c r="J76" s="163"/>
      <c r="K76" s="163"/>
      <c r="L76" s="163"/>
      <c r="M76" s="90"/>
    </row>
    <row r="77" spans="9:13" ht="12.75" customHeight="1" x14ac:dyDescent="0.2">
      <c r="I77" s="90"/>
      <c r="J77" s="90"/>
      <c r="K77" s="90"/>
      <c r="L77" s="90"/>
      <c r="M77" s="90"/>
    </row>
    <row r="78" spans="9:13" ht="12.75" customHeight="1" x14ac:dyDescent="0.2">
      <c r="I78" s="90"/>
      <c r="J78" s="90"/>
      <c r="K78" s="90"/>
      <c r="L78" s="90"/>
      <c r="M78" s="90"/>
    </row>
    <row r="79" spans="9:13" ht="12.75" customHeight="1" x14ac:dyDescent="0.2">
      <c r="I79" s="90"/>
      <c r="J79" s="90"/>
      <c r="K79" s="90"/>
      <c r="L79" s="90"/>
      <c r="M79" s="90"/>
    </row>
    <row r="80" spans="9:13" ht="12.75" hidden="1" customHeight="1" x14ac:dyDescent="0.2">
      <c r="I80" s="90"/>
      <c r="J80" s="90"/>
      <c r="K80" s="90"/>
      <c r="L80" s="90"/>
      <c r="M80" s="90"/>
    </row>
    <row r="81" spans="9:13" ht="12.75" hidden="1" customHeight="1" x14ac:dyDescent="0.2">
      <c r="I81" s="90"/>
      <c r="J81" s="90"/>
      <c r="K81" s="90"/>
      <c r="L81" s="90"/>
      <c r="M81" s="90"/>
    </row>
    <row r="82" spans="9:13" ht="12.75" hidden="1" customHeight="1" x14ac:dyDescent="0.2">
      <c r="I82" s="90"/>
      <c r="J82" s="90"/>
      <c r="K82" s="90"/>
      <c r="L82" s="90"/>
      <c r="M82" s="90"/>
    </row>
    <row r="83" spans="9:13" ht="12.75" hidden="1" customHeight="1" x14ac:dyDescent="0.2">
      <c r="I83" s="90"/>
      <c r="J83" s="90"/>
      <c r="K83" s="90"/>
      <c r="L83" s="90"/>
      <c r="M83" s="90"/>
    </row>
    <row r="84" spans="9:13" ht="12.75" hidden="1" customHeight="1" x14ac:dyDescent="0.2">
      <c r="I84" s="90"/>
      <c r="J84" s="90"/>
      <c r="K84" s="90"/>
    </row>
  </sheetData>
  <mergeCells count="4">
    <mergeCell ref="A1:G1"/>
    <mergeCell ref="A44:G44"/>
    <mergeCell ref="J51:L76"/>
    <mergeCell ref="J10:L3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8D4D-5F35-4CD9-93B3-B5C756AF964F}">
  <sheetPr>
    <tabColor theme="7" tint="0.39997558519241921"/>
  </sheetPr>
  <dimension ref="A1:AW37"/>
  <sheetViews>
    <sheetView showGridLines="0" tabSelected="1" workbookViewId="0">
      <selection activeCell="K33" sqref="K33"/>
    </sheetView>
  </sheetViews>
  <sheetFormatPr baseColWidth="10" defaultColWidth="0" defaultRowHeight="13.5" zeroHeight="1" x14ac:dyDescent="0.25"/>
  <cols>
    <col min="1" max="1" width="0.5703125" style="1" customWidth="1"/>
    <col min="2" max="2" width="0.28515625" style="1" customWidth="1"/>
    <col min="3" max="3" width="9.7109375" style="1" customWidth="1"/>
    <col min="4" max="4" width="13" style="1" customWidth="1"/>
    <col min="5" max="5" width="0.85546875" style="1" customWidth="1"/>
    <col min="6" max="6" width="5.7109375" style="1" customWidth="1"/>
    <col min="7" max="7" width="4" style="1" customWidth="1"/>
    <col min="8" max="9" width="3.28515625" style="1" customWidth="1"/>
    <col min="10" max="14" width="4" style="1" customWidth="1"/>
    <col min="15" max="15" width="4.28515625" style="1" customWidth="1"/>
    <col min="16" max="16" width="3.85546875" style="1" customWidth="1"/>
    <col min="17" max="17" width="4" style="1" customWidth="1"/>
    <col min="18" max="18" width="3.85546875" style="1" customWidth="1"/>
    <col min="19" max="19" width="3.7109375" style="1" customWidth="1"/>
    <col min="20" max="20" width="4.85546875" style="1" customWidth="1"/>
    <col min="21" max="21" width="3.5703125" style="1" customWidth="1"/>
    <col min="22" max="22" width="3.7109375" style="1" customWidth="1"/>
    <col min="23" max="24" width="4" style="1" customWidth="1"/>
    <col min="25" max="25" width="2.7109375" style="1" customWidth="1"/>
    <col min="26" max="26" width="1.140625" style="1" customWidth="1"/>
    <col min="27" max="27" width="0.28515625" style="1" customWidth="1"/>
    <col min="28" max="28" width="3.7109375" style="1" customWidth="1"/>
    <col min="29" max="29" width="17.5703125" style="1" customWidth="1"/>
    <col min="30" max="30" width="0" style="1" hidden="1" customWidth="1"/>
    <col min="31" max="31" width="2.7109375" style="1" customWidth="1"/>
    <col min="32" max="32" width="10.85546875" style="1" customWidth="1"/>
    <col min="33" max="33" width="0.28515625" style="1" customWidth="1"/>
    <col min="34" max="34" width="12" style="1" customWidth="1"/>
    <col min="35" max="35" width="11.5703125" style="1" customWidth="1"/>
    <col min="36" max="36" width="3.140625" style="1" customWidth="1"/>
    <col min="37" max="37" width="1.28515625" style="1" customWidth="1"/>
    <col min="38" max="38" width="1.85546875" style="1" customWidth="1"/>
    <col min="39" max="39" width="6" style="1" customWidth="1"/>
    <col min="40" max="40" width="12.28515625" style="1" customWidth="1"/>
    <col min="41" max="41" width="11.140625" style="1" customWidth="1"/>
    <col min="42" max="42" width="11.85546875" style="1" customWidth="1"/>
    <col min="43" max="43" width="12" style="1" customWidth="1"/>
    <col min="44" max="44" width="0" style="1" hidden="1" customWidth="1"/>
    <col min="45" max="45" width="0.42578125" style="1" customWidth="1"/>
    <col min="46" max="46" width="11.42578125" style="1" customWidth="1"/>
    <col min="47" max="49" width="0" style="1" hidden="1" customWidth="1"/>
    <col min="50" max="16384" width="11.42578125" style="1" hidden="1"/>
  </cols>
  <sheetData>
    <row r="1" spans="1:43" x14ac:dyDescent="0.25">
      <c r="A1" s="56"/>
      <c r="B1" s="57"/>
      <c r="C1" s="57"/>
      <c r="D1" s="57"/>
      <c r="E1" s="57"/>
      <c r="F1" s="167" t="s">
        <v>179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8"/>
    </row>
    <row r="2" spans="1:43" ht="14.1" customHeight="1" x14ac:dyDescent="0.25">
      <c r="A2" s="59"/>
      <c r="B2" s="104"/>
      <c r="C2" s="104"/>
      <c r="D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AA2" s="106" t="s">
        <v>1</v>
      </c>
      <c r="AB2" s="104"/>
      <c r="AC2" s="104"/>
      <c r="AE2" s="112" t="s">
        <v>180</v>
      </c>
      <c r="AF2" s="104"/>
      <c r="AG2" s="112" t="s">
        <v>181</v>
      </c>
      <c r="AH2" s="104"/>
      <c r="AI2" s="104"/>
      <c r="AJ2" s="104"/>
      <c r="AK2" s="104"/>
      <c r="AL2" s="60"/>
    </row>
    <row r="3" spans="1:43" ht="0" hidden="1" customHeight="1" x14ac:dyDescent="0.25">
      <c r="A3" s="59"/>
      <c r="B3" s="104"/>
      <c r="C3" s="104"/>
      <c r="D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AL3" s="60"/>
    </row>
    <row r="4" spans="1:43" ht="14.1" customHeight="1" x14ac:dyDescent="0.25">
      <c r="A4" s="59"/>
      <c r="B4" s="104"/>
      <c r="C4" s="104"/>
      <c r="D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AA4" s="106" t="s">
        <v>182</v>
      </c>
      <c r="AB4" s="104"/>
      <c r="AC4" s="104"/>
      <c r="AE4" s="112" t="s">
        <v>183</v>
      </c>
      <c r="AF4" s="104"/>
      <c r="AG4" s="112" t="s">
        <v>184</v>
      </c>
      <c r="AH4" s="104"/>
      <c r="AI4" s="104"/>
      <c r="AJ4" s="104"/>
      <c r="AK4" s="104"/>
      <c r="AL4" s="60"/>
    </row>
    <row r="5" spans="1:43" ht="14.1" customHeight="1" x14ac:dyDescent="0.25">
      <c r="A5" s="59"/>
      <c r="B5" s="104"/>
      <c r="C5" s="104"/>
      <c r="D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AA5" s="106" t="s">
        <v>5</v>
      </c>
      <c r="AB5" s="104"/>
      <c r="AC5" s="104"/>
      <c r="AE5" s="112"/>
      <c r="AF5" s="104"/>
      <c r="AG5" s="104"/>
      <c r="AH5" s="104"/>
      <c r="AI5" s="104"/>
      <c r="AJ5" s="104"/>
      <c r="AL5" s="60"/>
    </row>
    <row r="6" spans="1:43" ht="0" hidden="1" customHeight="1" x14ac:dyDescent="0.25">
      <c r="A6" s="59"/>
      <c r="B6" s="104"/>
      <c r="C6" s="104"/>
      <c r="D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AL6" s="60"/>
    </row>
    <row r="7" spans="1:43" ht="4.3499999999999996" customHeight="1" x14ac:dyDescent="0.25">
      <c r="A7" s="59"/>
      <c r="B7" s="104"/>
      <c r="C7" s="104"/>
      <c r="D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AL7" s="60"/>
    </row>
    <row r="8" spans="1:43" ht="9.9499999999999993" customHeight="1" x14ac:dyDescent="0.25">
      <c r="A8" s="59"/>
      <c r="B8" s="104"/>
      <c r="C8" s="104"/>
      <c r="D8" s="104"/>
      <c r="AL8" s="60"/>
    </row>
    <row r="9" spans="1:43" ht="11.45" customHeight="1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3"/>
    </row>
    <row r="10" spans="1:43" ht="9.9499999999999993" customHeight="1" x14ac:dyDescent="0.25"/>
    <row r="11" spans="1:43" x14ac:dyDescent="0.25">
      <c r="C11" s="164" t="s">
        <v>185</v>
      </c>
      <c r="D11" s="165"/>
      <c r="E11" s="165"/>
      <c r="F11" s="165"/>
      <c r="G11" s="165"/>
      <c r="H11" s="165"/>
      <c r="I11" s="165"/>
      <c r="J11" s="166"/>
      <c r="K11" s="112" t="s">
        <v>7</v>
      </c>
      <c r="L11" s="104"/>
      <c r="M11" s="104"/>
      <c r="N11" s="104"/>
      <c r="O11" s="2" t="s">
        <v>12</v>
      </c>
      <c r="P11" s="2" t="s">
        <v>12</v>
      </c>
      <c r="Q11" s="2" t="s">
        <v>12</v>
      </c>
      <c r="R11" s="164" t="s">
        <v>186</v>
      </c>
      <c r="S11" s="165"/>
      <c r="T11" s="165"/>
      <c r="U11" s="165"/>
      <c r="V11" s="165"/>
      <c r="W11" s="166"/>
      <c r="X11" s="112" t="s">
        <v>187</v>
      </c>
      <c r="Y11" s="104"/>
      <c r="Z11" s="104"/>
      <c r="AA11" s="104"/>
      <c r="AB11" s="104"/>
      <c r="AC11" s="104"/>
      <c r="AD11" s="104"/>
      <c r="AE11" s="104"/>
      <c r="AF11" s="112" t="s">
        <v>12</v>
      </c>
      <c r="AG11" s="104"/>
      <c r="AH11" s="104"/>
      <c r="AI11" s="104"/>
      <c r="AJ11" s="112" t="s">
        <v>12</v>
      </c>
      <c r="AK11" s="104"/>
      <c r="AL11" s="104"/>
      <c r="AM11" s="104"/>
      <c r="AN11" s="2" t="s">
        <v>12</v>
      </c>
      <c r="AO11" s="2" t="s">
        <v>12</v>
      </c>
      <c r="AP11" s="2" t="s">
        <v>12</v>
      </c>
      <c r="AQ11" s="2" t="s">
        <v>12</v>
      </c>
    </row>
    <row r="12" spans="1:43" x14ac:dyDescent="0.25">
      <c r="C12" s="164" t="s">
        <v>188</v>
      </c>
      <c r="D12" s="165"/>
      <c r="E12" s="165"/>
      <c r="F12" s="165"/>
      <c r="G12" s="165"/>
      <c r="H12" s="165"/>
      <c r="I12" s="165"/>
      <c r="J12" s="166"/>
      <c r="K12" s="112" t="s">
        <v>189</v>
      </c>
      <c r="L12" s="104"/>
      <c r="M12" s="104"/>
      <c r="N12" s="104"/>
      <c r="O12" s="2" t="s">
        <v>12</v>
      </c>
      <c r="P12" s="2" t="s">
        <v>12</v>
      </c>
      <c r="Q12" s="2" t="s">
        <v>12</v>
      </c>
      <c r="R12" s="164" t="s">
        <v>190</v>
      </c>
      <c r="S12" s="165"/>
      <c r="T12" s="165"/>
      <c r="U12" s="165"/>
      <c r="V12" s="165"/>
      <c r="W12" s="166"/>
      <c r="X12" s="112" t="s">
        <v>191</v>
      </c>
      <c r="Y12" s="104"/>
      <c r="Z12" s="104"/>
      <c r="AA12" s="104"/>
      <c r="AB12" s="104"/>
      <c r="AC12" s="104"/>
      <c r="AD12" s="104"/>
      <c r="AE12" s="104"/>
      <c r="AF12" s="112" t="s">
        <v>12</v>
      </c>
      <c r="AG12" s="104"/>
      <c r="AH12" s="104"/>
      <c r="AI12" s="104"/>
      <c r="AJ12" s="104"/>
      <c r="AK12" s="104"/>
      <c r="AL12" s="104"/>
      <c r="AM12" s="104"/>
      <c r="AN12" s="2" t="s">
        <v>12</v>
      </c>
      <c r="AO12" s="2" t="s">
        <v>12</v>
      </c>
      <c r="AP12" s="2" t="s">
        <v>12</v>
      </c>
      <c r="AQ12" s="2" t="s">
        <v>12</v>
      </c>
    </row>
    <row r="13" spans="1:43" ht="18" customHeight="1" x14ac:dyDescent="0.25">
      <c r="C13" s="164" t="s">
        <v>192</v>
      </c>
      <c r="D13" s="165"/>
      <c r="E13" s="165"/>
      <c r="F13" s="165"/>
      <c r="G13" s="165"/>
      <c r="H13" s="165"/>
      <c r="I13" s="165"/>
      <c r="J13" s="166"/>
      <c r="K13" s="112" t="s">
        <v>193</v>
      </c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</row>
    <row r="14" spans="1:43" x14ac:dyDescent="0.25">
      <c r="C14" s="164" t="s">
        <v>194</v>
      </c>
      <c r="D14" s="165"/>
      <c r="E14" s="165"/>
      <c r="F14" s="165"/>
      <c r="G14" s="165"/>
      <c r="H14" s="165"/>
      <c r="I14" s="165"/>
      <c r="J14" s="166"/>
      <c r="K14" s="112" t="s">
        <v>195</v>
      </c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2" t="s">
        <v>12</v>
      </c>
    </row>
    <row r="15" spans="1:43" x14ac:dyDescent="0.25">
      <c r="C15" s="164" t="s">
        <v>196</v>
      </c>
      <c r="D15" s="165"/>
      <c r="E15" s="165"/>
      <c r="F15" s="165"/>
      <c r="G15" s="165"/>
      <c r="H15" s="165"/>
      <c r="I15" s="165"/>
      <c r="J15" s="166"/>
      <c r="K15" s="112" t="s">
        <v>197</v>
      </c>
      <c r="L15" s="104"/>
      <c r="M15" s="104"/>
      <c r="N15" s="104"/>
      <c r="O15" s="2" t="s">
        <v>12</v>
      </c>
      <c r="P15" s="2" t="s">
        <v>12</v>
      </c>
      <c r="Q15" s="2" t="s">
        <v>12</v>
      </c>
      <c r="R15" s="169" t="s">
        <v>198</v>
      </c>
      <c r="S15" s="104"/>
      <c r="T15" s="104"/>
      <c r="U15" s="104"/>
      <c r="V15" s="104"/>
      <c r="W15" s="104"/>
      <c r="X15" s="112" t="s">
        <v>199</v>
      </c>
      <c r="Y15" s="104"/>
      <c r="Z15" s="104"/>
      <c r="AA15" s="104"/>
      <c r="AB15" s="104"/>
      <c r="AC15" s="104"/>
      <c r="AD15" s="104"/>
      <c r="AE15" s="104"/>
      <c r="AF15" s="112" t="s">
        <v>12</v>
      </c>
      <c r="AG15" s="104"/>
      <c r="AH15" s="104"/>
      <c r="AI15" s="104"/>
      <c r="AJ15" s="112" t="s">
        <v>12</v>
      </c>
      <c r="AK15" s="104"/>
      <c r="AL15" s="104"/>
      <c r="AM15" s="104"/>
      <c r="AN15" s="2" t="s">
        <v>12</v>
      </c>
      <c r="AO15" s="2" t="s">
        <v>12</v>
      </c>
      <c r="AP15" s="2" t="s">
        <v>12</v>
      </c>
      <c r="AQ15" s="2" t="s">
        <v>12</v>
      </c>
    </row>
    <row r="16" spans="1:43" x14ac:dyDescent="0.25">
      <c r="C16" s="2" t="s">
        <v>12</v>
      </c>
      <c r="D16" s="112" t="s">
        <v>12</v>
      </c>
      <c r="E16" s="104"/>
      <c r="F16" s="104"/>
      <c r="G16" s="2" t="s">
        <v>12</v>
      </c>
      <c r="H16" s="2" t="s">
        <v>12</v>
      </c>
      <c r="I16" s="2" t="s">
        <v>12</v>
      </c>
      <c r="J16" s="2" t="s">
        <v>12</v>
      </c>
      <c r="K16" s="2" t="s">
        <v>12</v>
      </c>
      <c r="L16" s="2" t="s">
        <v>12</v>
      </c>
      <c r="M16" s="2" t="s">
        <v>12</v>
      </c>
      <c r="N16" s="2" t="s">
        <v>12</v>
      </c>
      <c r="O16" s="2" t="s">
        <v>12</v>
      </c>
      <c r="P16" s="2" t="s">
        <v>12</v>
      </c>
      <c r="Q16" s="2" t="s">
        <v>12</v>
      </c>
      <c r="R16" s="2" t="s">
        <v>12</v>
      </c>
      <c r="S16" s="2" t="s">
        <v>12</v>
      </c>
      <c r="T16" s="2" t="s">
        <v>12</v>
      </c>
      <c r="U16" s="2" t="s">
        <v>12</v>
      </c>
      <c r="V16" s="2" t="s">
        <v>12</v>
      </c>
      <c r="W16" s="2" t="s">
        <v>12</v>
      </c>
      <c r="X16" s="2" t="s">
        <v>12</v>
      </c>
      <c r="Y16" s="112" t="s">
        <v>12</v>
      </c>
      <c r="Z16" s="104"/>
      <c r="AA16" s="104"/>
      <c r="AB16" s="2" t="s">
        <v>12</v>
      </c>
      <c r="AC16" s="112" t="s">
        <v>12</v>
      </c>
      <c r="AD16" s="104"/>
      <c r="AE16" s="104"/>
      <c r="AF16" s="112" t="s">
        <v>12</v>
      </c>
      <c r="AG16" s="104"/>
      <c r="AH16" s="2" t="s">
        <v>12</v>
      </c>
      <c r="AI16" s="2" t="s">
        <v>12</v>
      </c>
      <c r="AJ16" s="112" t="s">
        <v>12</v>
      </c>
      <c r="AK16" s="104"/>
      <c r="AL16" s="104"/>
      <c r="AM16" s="104"/>
      <c r="AN16" s="2" t="s">
        <v>12</v>
      </c>
      <c r="AO16" s="2" t="s">
        <v>12</v>
      </c>
      <c r="AP16" s="2" t="s">
        <v>12</v>
      </c>
      <c r="AQ16" s="2" t="s">
        <v>12</v>
      </c>
    </row>
    <row r="17" spans="3:43" ht="54" x14ac:dyDescent="0.25">
      <c r="C17" s="64" t="s">
        <v>200</v>
      </c>
      <c r="D17" s="170" t="s">
        <v>201</v>
      </c>
      <c r="E17" s="171"/>
      <c r="F17" s="172"/>
      <c r="G17" s="64" t="s">
        <v>202</v>
      </c>
      <c r="H17" s="64" t="s">
        <v>203</v>
      </c>
      <c r="I17" s="64" t="s">
        <v>204</v>
      </c>
      <c r="J17" s="64" t="s">
        <v>205</v>
      </c>
      <c r="K17" s="64" t="s">
        <v>206</v>
      </c>
      <c r="L17" s="64" t="s">
        <v>207</v>
      </c>
      <c r="M17" s="64" t="s">
        <v>208</v>
      </c>
      <c r="N17" s="64" t="s">
        <v>209</v>
      </c>
      <c r="O17" s="64" t="s">
        <v>210</v>
      </c>
      <c r="P17" s="64" t="s">
        <v>211</v>
      </c>
      <c r="Q17" s="64" t="s">
        <v>212</v>
      </c>
      <c r="R17" s="64" t="s">
        <v>213</v>
      </c>
      <c r="S17" s="64" t="s">
        <v>214</v>
      </c>
      <c r="T17" s="64" t="s">
        <v>215</v>
      </c>
      <c r="U17" s="64" t="s">
        <v>216</v>
      </c>
      <c r="V17" s="64" t="s">
        <v>217</v>
      </c>
      <c r="W17" s="64" t="s">
        <v>218</v>
      </c>
      <c r="X17" s="64" t="s">
        <v>219</v>
      </c>
      <c r="Y17" s="170" t="s">
        <v>220</v>
      </c>
      <c r="Z17" s="171"/>
      <c r="AA17" s="172"/>
      <c r="AB17" s="64" t="s">
        <v>221</v>
      </c>
      <c r="AC17" s="170" t="s">
        <v>222</v>
      </c>
      <c r="AD17" s="171"/>
      <c r="AE17" s="172"/>
      <c r="AF17" s="170" t="s">
        <v>223</v>
      </c>
      <c r="AG17" s="172"/>
      <c r="AH17" s="64" t="s">
        <v>224</v>
      </c>
      <c r="AI17" s="64" t="s">
        <v>225</v>
      </c>
      <c r="AJ17" s="170" t="s">
        <v>226</v>
      </c>
      <c r="AK17" s="171"/>
      <c r="AL17" s="171"/>
      <c r="AM17" s="172"/>
      <c r="AN17" s="64" t="s">
        <v>227</v>
      </c>
      <c r="AO17" s="64" t="s">
        <v>228</v>
      </c>
      <c r="AP17" s="64" t="s">
        <v>229</v>
      </c>
      <c r="AQ17" s="64" t="s">
        <v>230</v>
      </c>
    </row>
    <row r="18" spans="3:43" x14ac:dyDescent="0.25">
      <c r="C18" s="65" t="s">
        <v>183</v>
      </c>
      <c r="D18" s="173" t="s">
        <v>184</v>
      </c>
      <c r="E18" s="123"/>
      <c r="F18" s="123"/>
      <c r="G18" s="65" t="s">
        <v>149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173"/>
      <c r="Z18" s="123"/>
      <c r="AA18" s="123"/>
      <c r="AB18" s="65"/>
      <c r="AC18" s="173" t="s">
        <v>231</v>
      </c>
      <c r="AD18" s="123"/>
      <c r="AE18" s="123"/>
      <c r="AF18" s="174">
        <v>0</v>
      </c>
      <c r="AG18" s="123"/>
      <c r="AH18" s="66">
        <v>0</v>
      </c>
      <c r="AI18" s="66">
        <v>0</v>
      </c>
      <c r="AJ18" s="174">
        <v>0</v>
      </c>
      <c r="AK18" s="123"/>
      <c r="AL18" s="123"/>
      <c r="AM18" s="123"/>
      <c r="AN18" s="67">
        <v>1738359</v>
      </c>
      <c r="AO18" s="67">
        <v>230498</v>
      </c>
      <c r="AP18" s="67">
        <v>1507861</v>
      </c>
      <c r="AQ18" s="67">
        <v>-1507861</v>
      </c>
    </row>
    <row r="19" spans="3:43" x14ac:dyDescent="0.25">
      <c r="C19" s="65"/>
      <c r="D19" s="173"/>
      <c r="E19" s="123"/>
      <c r="F19" s="123"/>
      <c r="G19" s="65" t="s">
        <v>149</v>
      </c>
      <c r="H19" s="65" t="s">
        <v>232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173"/>
      <c r="Z19" s="123"/>
      <c r="AA19" s="123"/>
      <c r="AB19" s="65"/>
      <c r="AC19" s="173" t="s">
        <v>231</v>
      </c>
      <c r="AD19" s="123"/>
      <c r="AE19" s="123"/>
      <c r="AF19" s="174">
        <v>0</v>
      </c>
      <c r="AG19" s="123"/>
      <c r="AH19" s="66">
        <v>0</v>
      </c>
      <c r="AI19" s="66">
        <v>0</v>
      </c>
      <c r="AJ19" s="174">
        <v>0</v>
      </c>
      <c r="AK19" s="123"/>
      <c r="AL19" s="123"/>
      <c r="AM19" s="123"/>
      <c r="AN19" s="67">
        <v>1738359</v>
      </c>
      <c r="AO19" s="67">
        <v>230498</v>
      </c>
      <c r="AP19" s="67">
        <v>1507861</v>
      </c>
      <c r="AQ19" s="67">
        <v>-1507861</v>
      </c>
    </row>
    <row r="20" spans="3:43" x14ac:dyDescent="0.25">
      <c r="C20" s="65"/>
      <c r="D20" s="173"/>
      <c r="E20" s="123"/>
      <c r="F20" s="123"/>
      <c r="G20" s="65" t="s">
        <v>149</v>
      </c>
      <c r="H20" s="65" t="s">
        <v>232</v>
      </c>
      <c r="I20" s="65" t="s">
        <v>233</v>
      </c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173"/>
      <c r="Z20" s="123"/>
      <c r="AA20" s="123"/>
      <c r="AB20" s="65"/>
      <c r="AC20" s="173" t="s">
        <v>231</v>
      </c>
      <c r="AD20" s="123"/>
      <c r="AE20" s="123"/>
      <c r="AF20" s="174">
        <v>0</v>
      </c>
      <c r="AG20" s="123"/>
      <c r="AH20" s="66">
        <v>0</v>
      </c>
      <c r="AI20" s="66">
        <v>0</v>
      </c>
      <c r="AJ20" s="174">
        <v>0</v>
      </c>
      <c r="AK20" s="123"/>
      <c r="AL20" s="123"/>
      <c r="AM20" s="123"/>
      <c r="AN20" s="67">
        <v>1738359</v>
      </c>
      <c r="AO20" s="67">
        <v>230498</v>
      </c>
      <c r="AP20" s="67">
        <v>1507861</v>
      </c>
      <c r="AQ20" s="67">
        <v>-1507861</v>
      </c>
    </row>
    <row r="21" spans="3:43" x14ac:dyDescent="0.25">
      <c r="C21" s="65"/>
      <c r="D21" s="173"/>
      <c r="E21" s="123"/>
      <c r="F21" s="123"/>
      <c r="G21" s="65" t="s">
        <v>149</v>
      </c>
      <c r="H21" s="65" t="s">
        <v>232</v>
      </c>
      <c r="I21" s="65" t="s">
        <v>233</v>
      </c>
      <c r="J21" s="65" t="s">
        <v>149</v>
      </c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173"/>
      <c r="Z21" s="123"/>
      <c r="AA21" s="123"/>
      <c r="AB21" s="65"/>
      <c r="AC21" s="173" t="s">
        <v>234</v>
      </c>
      <c r="AD21" s="123"/>
      <c r="AE21" s="123"/>
      <c r="AF21" s="174">
        <v>0</v>
      </c>
      <c r="AG21" s="123"/>
      <c r="AH21" s="66">
        <v>0</v>
      </c>
      <c r="AI21" s="66">
        <v>0</v>
      </c>
      <c r="AJ21" s="174">
        <v>0</v>
      </c>
      <c r="AK21" s="123"/>
      <c r="AL21" s="123"/>
      <c r="AM21" s="123"/>
      <c r="AN21" s="67">
        <v>1738359</v>
      </c>
      <c r="AO21" s="67">
        <v>230498</v>
      </c>
      <c r="AP21" s="67">
        <v>1507861</v>
      </c>
      <c r="AQ21" s="67">
        <v>-1507861</v>
      </c>
    </row>
    <row r="22" spans="3:43" x14ac:dyDescent="0.25">
      <c r="C22" s="65"/>
      <c r="D22" s="173"/>
      <c r="E22" s="123"/>
      <c r="F22" s="123"/>
      <c r="G22" s="65" t="s">
        <v>149</v>
      </c>
      <c r="H22" s="65" t="s">
        <v>232</v>
      </c>
      <c r="I22" s="65" t="s">
        <v>233</v>
      </c>
      <c r="J22" s="65" t="s">
        <v>149</v>
      </c>
      <c r="K22" s="65" t="s">
        <v>235</v>
      </c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173"/>
      <c r="Z22" s="123"/>
      <c r="AA22" s="123"/>
      <c r="AB22" s="65"/>
      <c r="AC22" s="173" t="s">
        <v>236</v>
      </c>
      <c r="AD22" s="123"/>
      <c r="AE22" s="123"/>
      <c r="AF22" s="174">
        <v>0</v>
      </c>
      <c r="AG22" s="123"/>
      <c r="AH22" s="66">
        <v>0</v>
      </c>
      <c r="AI22" s="66">
        <v>0</v>
      </c>
      <c r="AJ22" s="174">
        <v>0</v>
      </c>
      <c r="AK22" s="123"/>
      <c r="AL22" s="123"/>
      <c r="AM22" s="123"/>
      <c r="AN22" s="67">
        <v>1738359</v>
      </c>
      <c r="AO22" s="67">
        <v>230498</v>
      </c>
      <c r="AP22" s="67">
        <v>1507861</v>
      </c>
      <c r="AQ22" s="67">
        <v>-1507861</v>
      </c>
    </row>
    <row r="23" spans="3:43" x14ac:dyDescent="0.25">
      <c r="C23" s="65"/>
      <c r="D23" s="173"/>
      <c r="E23" s="123"/>
      <c r="F23" s="123"/>
      <c r="G23" s="65" t="s">
        <v>237</v>
      </c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173"/>
      <c r="Z23" s="123"/>
      <c r="AA23" s="123"/>
      <c r="AB23" s="65"/>
      <c r="AC23" s="173" t="s">
        <v>238</v>
      </c>
      <c r="AD23" s="123"/>
      <c r="AE23" s="123"/>
      <c r="AF23" s="175">
        <v>1935320616</v>
      </c>
      <c r="AG23" s="123"/>
      <c r="AH23" s="66">
        <v>0</v>
      </c>
      <c r="AI23" s="67">
        <v>1935320616</v>
      </c>
      <c r="AJ23" s="175">
        <v>39966339.210000001</v>
      </c>
      <c r="AK23" s="123"/>
      <c r="AL23" s="123"/>
      <c r="AM23" s="123"/>
      <c r="AN23" s="67">
        <v>202899471.25</v>
      </c>
      <c r="AO23" s="66">
        <v>0</v>
      </c>
      <c r="AP23" s="67">
        <v>202899471.25</v>
      </c>
      <c r="AQ23" s="67">
        <v>1732421144.75</v>
      </c>
    </row>
    <row r="24" spans="3:43" x14ac:dyDescent="0.25">
      <c r="C24" s="65"/>
      <c r="D24" s="173"/>
      <c r="E24" s="123"/>
      <c r="F24" s="123"/>
      <c r="G24" s="65" t="s">
        <v>237</v>
      </c>
      <c r="H24" s="65" t="s">
        <v>239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173"/>
      <c r="Z24" s="123"/>
      <c r="AA24" s="123"/>
      <c r="AB24" s="65"/>
      <c r="AC24" s="173" t="s">
        <v>238</v>
      </c>
      <c r="AD24" s="123"/>
      <c r="AE24" s="123"/>
      <c r="AF24" s="175">
        <v>1935320616</v>
      </c>
      <c r="AG24" s="123"/>
      <c r="AH24" s="66">
        <v>0</v>
      </c>
      <c r="AI24" s="67">
        <v>1935320616</v>
      </c>
      <c r="AJ24" s="175">
        <v>39966339.210000001</v>
      </c>
      <c r="AK24" s="123"/>
      <c r="AL24" s="123"/>
      <c r="AM24" s="123"/>
      <c r="AN24" s="67">
        <v>202899471.25</v>
      </c>
      <c r="AO24" s="66">
        <v>0</v>
      </c>
      <c r="AP24" s="67">
        <v>202899471.25</v>
      </c>
      <c r="AQ24" s="67">
        <v>1732421144.75</v>
      </c>
    </row>
    <row r="25" spans="3:43" x14ac:dyDescent="0.25">
      <c r="C25" s="65"/>
      <c r="D25" s="173"/>
      <c r="E25" s="123"/>
      <c r="F25" s="123"/>
      <c r="G25" s="65" t="s">
        <v>237</v>
      </c>
      <c r="H25" s="65" t="s">
        <v>239</v>
      </c>
      <c r="I25" s="65" t="s">
        <v>46</v>
      </c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173"/>
      <c r="Z25" s="123"/>
      <c r="AA25" s="123"/>
      <c r="AB25" s="65"/>
      <c r="AC25" s="173" t="s">
        <v>238</v>
      </c>
      <c r="AD25" s="123"/>
      <c r="AE25" s="123"/>
      <c r="AF25" s="175">
        <v>1935320616</v>
      </c>
      <c r="AG25" s="123"/>
      <c r="AH25" s="66">
        <v>0</v>
      </c>
      <c r="AI25" s="67">
        <v>1935320616</v>
      </c>
      <c r="AJ25" s="175">
        <v>39966339.210000001</v>
      </c>
      <c r="AK25" s="123"/>
      <c r="AL25" s="123"/>
      <c r="AM25" s="123"/>
      <c r="AN25" s="67">
        <v>202899471.25</v>
      </c>
      <c r="AO25" s="66">
        <v>0</v>
      </c>
      <c r="AP25" s="67">
        <v>202899471.25</v>
      </c>
      <c r="AQ25" s="67">
        <v>1732421144.75</v>
      </c>
    </row>
    <row r="26" spans="3:43" x14ac:dyDescent="0.25">
      <c r="C26" s="65"/>
      <c r="D26" s="173"/>
      <c r="E26" s="123"/>
      <c r="F26" s="123"/>
      <c r="G26" s="65" t="s">
        <v>237</v>
      </c>
      <c r="H26" s="65" t="s">
        <v>239</v>
      </c>
      <c r="I26" s="65" t="s">
        <v>46</v>
      </c>
      <c r="J26" s="65" t="s">
        <v>239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173"/>
      <c r="Z26" s="123"/>
      <c r="AA26" s="123"/>
      <c r="AB26" s="65"/>
      <c r="AC26" s="173" t="s">
        <v>240</v>
      </c>
      <c r="AD26" s="123"/>
      <c r="AE26" s="123"/>
      <c r="AF26" s="175">
        <v>500000000</v>
      </c>
      <c r="AG26" s="123"/>
      <c r="AH26" s="66">
        <v>0</v>
      </c>
      <c r="AI26" s="67">
        <v>500000000</v>
      </c>
      <c r="AJ26" s="175">
        <v>39966339.210000001</v>
      </c>
      <c r="AK26" s="123"/>
      <c r="AL26" s="123"/>
      <c r="AM26" s="123"/>
      <c r="AN26" s="67">
        <v>202899471.25</v>
      </c>
      <c r="AO26" s="66">
        <v>0</v>
      </c>
      <c r="AP26" s="67">
        <v>202899471.25</v>
      </c>
      <c r="AQ26" s="67">
        <v>297100528.75</v>
      </c>
    </row>
    <row r="27" spans="3:43" x14ac:dyDescent="0.25">
      <c r="C27" s="65"/>
      <c r="D27" s="173"/>
      <c r="E27" s="123"/>
      <c r="F27" s="123"/>
      <c r="G27" s="65" t="s">
        <v>237</v>
      </c>
      <c r="H27" s="65" t="s">
        <v>239</v>
      </c>
      <c r="I27" s="65" t="s">
        <v>46</v>
      </c>
      <c r="J27" s="65" t="s">
        <v>239</v>
      </c>
      <c r="K27" s="65" t="s">
        <v>72</v>
      </c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173"/>
      <c r="Z27" s="123"/>
      <c r="AA27" s="123"/>
      <c r="AB27" s="65"/>
      <c r="AC27" s="173" t="s">
        <v>241</v>
      </c>
      <c r="AD27" s="123"/>
      <c r="AE27" s="123"/>
      <c r="AF27" s="175">
        <v>500000000</v>
      </c>
      <c r="AG27" s="123"/>
      <c r="AH27" s="66">
        <v>0</v>
      </c>
      <c r="AI27" s="67">
        <v>500000000</v>
      </c>
      <c r="AJ27" s="175">
        <v>39966339.210000001</v>
      </c>
      <c r="AK27" s="123"/>
      <c r="AL27" s="123"/>
      <c r="AM27" s="123"/>
      <c r="AN27" s="67">
        <v>202899471.25</v>
      </c>
      <c r="AO27" s="66">
        <v>0</v>
      </c>
      <c r="AP27" s="67">
        <v>202899471.25</v>
      </c>
      <c r="AQ27" s="67">
        <v>297100528.75</v>
      </c>
    </row>
    <row r="28" spans="3:43" x14ac:dyDescent="0.25">
      <c r="C28" s="65"/>
      <c r="D28" s="173"/>
      <c r="E28" s="123"/>
      <c r="F28" s="123"/>
      <c r="G28" s="65" t="s">
        <v>237</v>
      </c>
      <c r="H28" s="65" t="s">
        <v>239</v>
      </c>
      <c r="I28" s="65" t="s">
        <v>46</v>
      </c>
      <c r="J28" s="65" t="s">
        <v>239</v>
      </c>
      <c r="K28" s="65" t="s">
        <v>72</v>
      </c>
      <c r="L28" s="65" t="s">
        <v>242</v>
      </c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173"/>
      <c r="Z28" s="123"/>
      <c r="AA28" s="123"/>
      <c r="AB28" s="65"/>
      <c r="AC28" s="173" t="s">
        <v>243</v>
      </c>
      <c r="AD28" s="123"/>
      <c r="AE28" s="123"/>
      <c r="AF28" s="175">
        <v>500000000</v>
      </c>
      <c r="AG28" s="123"/>
      <c r="AH28" s="66">
        <v>0</v>
      </c>
      <c r="AI28" s="67">
        <v>500000000</v>
      </c>
      <c r="AJ28" s="175">
        <v>39966339.210000001</v>
      </c>
      <c r="AK28" s="123"/>
      <c r="AL28" s="123"/>
      <c r="AM28" s="123"/>
      <c r="AN28" s="67">
        <v>202899471.25</v>
      </c>
      <c r="AO28" s="66">
        <v>0</v>
      </c>
      <c r="AP28" s="67">
        <v>202899471.25</v>
      </c>
      <c r="AQ28" s="67">
        <v>297100528.75</v>
      </c>
    </row>
    <row r="29" spans="3:43" x14ac:dyDescent="0.25">
      <c r="C29" s="65"/>
      <c r="D29" s="173"/>
      <c r="E29" s="123"/>
      <c r="F29" s="123"/>
      <c r="G29" s="65" t="s">
        <v>237</v>
      </c>
      <c r="H29" s="65" t="s">
        <v>239</v>
      </c>
      <c r="I29" s="65" t="s">
        <v>46</v>
      </c>
      <c r="J29" s="65" t="s">
        <v>149</v>
      </c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173"/>
      <c r="Z29" s="123"/>
      <c r="AA29" s="123"/>
      <c r="AB29" s="65"/>
      <c r="AC29" s="173" t="s">
        <v>234</v>
      </c>
      <c r="AD29" s="123"/>
      <c r="AE29" s="123"/>
      <c r="AF29" s="175">
        <v>1435320616</v>
      </c>
      <c r="AG29" s="123"/>
      <c r="AH29" s="66">
        <v>0</v>
      </c>
      <c r="AI29" s="67">
        <v>1435320616</v>
      </c>
      <c r="AJ29" s="174">
        <v>0</v>
      </c>
      <c r="AK29" s="123"/>
      <c r="AL29" s="123"/>
      <c r="AM29" s="123"/>
      <c r="AN29" s="66">
        <v>0</v>
      </c>
      <c r="AO29" s="66">
        <v>0</v>
      </c>
      <c r="AP29" s="66">
        <v>0</v>
      </c>
      <c r="AQ29" s="67">
        <v>1435320616</v>
      </c>
    </row>
    <row r="30" spans="3:43" x14ac:dyDescent="0.25">
      <c r="C30" s="65"/>
      <c r="D30" s="173"/>
      <c r="E30" s="123"/>
      <c r="F30" s="123"/>
      <c r="G30" s="65" t="s">
        <v>237</v>
      </c>
      <c r="H30" s="65" t="s">
        <v>239</v>
      </c>
      <c r="I30" s="65" t="s">
        <v>46</v>
      </c>
      <c r="J30" s="65" t="s">
        <v>149</v>
      </c>
      <c r="K30" s="65" t="s">
        <v>72</v>
      </c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173"/>
      <c r="Z30" s="123"/>
      <c r="AA30" s="123"/>
      <c r="AB30" s="65"/>
      <c r="AC30" s="173" t="s">
        <v>244</v>
      </c>
      <c r="AD30" s="123"/>
      <c r="AE30" s="123"/>
      <c r="AF30" s="175">
        <v>1435320616</v>
      </c>
      <c r="AG30" s="123"/>
      <c r="AH30" s="66">
        <v>0</v>
      </c>
      <c r="AI30" s="67">
        <v>1435320616</v>
      </c>
      <c r="AJ30" s="174">
        <v>0</v>
      </c>
      <c r="AK30" s="123"/>
      <c r="AL30" s="123"/>
      <c r="AM30" s="123"/>
      <c r="AN30" s="66">
        <v>0</v>
      </c>
      <c r="AO30" s="66">
        <v>0</v>
      </c>
      <c r="AP30" s="66">
        <v>0</v>
      </c>
      <c r="AQ30" s="67">
        <v>1435320616</v>
      </c>
    </row>
    <row r="31" spans="3:43" ht="0" hidden="1" customHeight="1" x14ac:dyDescent="0.2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3:43" x14ac:dyDescent="0.25"/>
    <row r="33" spans="1:49" x14ac:dyDescent="0.25"/>
    <row r="34" spans="1:49" s="52" customFormat="1" ht="16.5" x14ac:dyDescent="0.25">
      <c r="A34" s="50" t="s">
        <v>175</v>
      </c>
      <c r="B34" s="68"/>
      <c r="C34" s="68"/>
      <c r="D34" s="50"/>
      <c r="E34" s="50"/>
      <c r="F34" s="49"/>
      <c r="G34" s="49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1"/>
      <c r="X34" s="53"/>
      <c r="Y34" s="53"/>
      <c r="Z34" s="53"/>
      <c r="AA34" s="53"/>
      <c r="AB34" s="53"/>
      <c r="AC34" s="53"/>
      <c r="AD34" s="53"/>
      <c r="AE34" s="53"/>
      <c r="AF34" s="50" t="s">
        <v>176</v>
      </c>
      <c r="AG34" s="50"/>
      <c r="AH34" s="50"/>
      <c r="AI34" s="50"/>
      <c r="AJ34" s="53"/>
      <c r="AL34" s="53"/>
      <c r="AM34" s="53"/>
      <c r="AN34" s="53"/>
      <c r="AO34" s="53"/>
      <c r="AP34" s="53"/>
      <c r="AQ34" s="53"/>
      <c r="AR34" s="54"/>
      <c r="AS34" s="55"/>
      <c r="AT34" s="54"/>
      <c r="AU34" s="54"/>
      <c r="AV34" s="54"/>
      <c r="AW34" s="54"/>
    </row>
    <row r="35" spans="1:49" s="52" customFormat="1" ht="13.5" customHeight="1" x14ac:dyDescent="0.25">
      <c r="A35" s="50" t="s">
        <v>177</v>
      </c>
      <c r="B35" s="68"/>
      <c r="C35" s="68"/>
      <c r="D35" s="50"/>
      <c r="E35" s="50"/>
      <c r="F35" s="49"/>
      <c r="G35" s="49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1"/>
      <c r="X35" s="53"/>
      <c r="Y35" s="53"/>
      <c r="Z35" s="53"/>
      <c r="AA35" s="53"/>
      <c r="AB35" s="53"/>
      <c r="AC35" s="53"/>
      <c r="AD35" s="53"/>
      <c r="AE35" s="53"/>
      <c r="AF35" s="50" t="s">
        <v>178</v>
      </c>
      <c r="AG35" s="50"/>
      <c r="AH35" s="50"/>
      <c r="AI35" s="50"/>
      <c r="AJ35" s="53"/>
      <c r="AL35" s="53"/>
      <c r="AM35" s="53"/>
      <c r="AN35" s="53"/>
      <c r="AO35" s="53"/>
      <c r="AP35" s="53"/>
      <c r="AQ35" s="53"/>
      <c r="AR35" s="54"/>
      <c r="AS35" s="54"/>
      <c r="AT35" s="54"/>
      <c r="AU35" s="54"/>
      <c r="AV35" s="54"/>
      <c r="AW35" s="54"/>
    </row>
    <row r="36" spans="1:49" x14ac:dyDescent="0.25"/>
    <row r="37" spans="1:49" x14ac:dyDescent="0.25"/>
  </sheetData>
  <mergeCells count="106">
    <mergeCell ref="D30:F30"/>
    <mergeCell ref="Y30:AA30"/>
    <mergeCell ref="AC30:AE30"/>
    <mergeCell ref="AF30:AG30"/>
    <mergeCell ref="AJ30:AM30"/>
    <mergeCell ref="D28:F28"/>
    <mergeCell ref="Y28:AA28"/>
    <mergeCell ref="AC28:AE28"/>
    <mergeCell ref="AF28:AG28"/>
    <mergeCell ref="AJ28:AM28"/>
    <mergeCell ref="D29:F29"/>
    <mergeCell ref="Y29:AA29"/>
    <mergeCell ref="AC29:AE29"/>
    <mergeCell ref="AF29:AG29"/>
    <mergeCell ref="AJ29:AM29"/>
    <mergeCell ref="D26:F26"/>
    <mergeCell ref="Y26:AA26"/>
    <mergeCell ref="AC26:AE26"/>
    <mergeCell ref="AF26:AG26"/>
    <mergeCell ref="AJ26:AM26"/>
    <mergeCell ref="D27:F27"/>
    <mergeCell ref="Y27:AA27"/>
    <mergeCell ref="AC27:AE27"/>
    <mergeCell ref="AF27:AG27"/>
    <mergeCell ref="AJ27:AM27"/>
    <mergeCell ref="D24:F24"/>
    <mergeCell ref="Y24:AA24"/>
    <mergeCell ref="AC24:AE24"/>
    <mergeCell ref="AF24:AG24"/>
    <mergeCell ref="AJ24:AM24"/>
    <mergeCell ref="D25:F25"/>
    <mergeCell ref="Y25:AA25"/>
    <mergeCell ref="AC25:AE25"/>
    <mergeCell ref="AF25:AG25"/>
    <mergeCell ref="AJ25:AM25"/>
    <mergeCell ref="D22:F22"/>
    <mergeCell ref="Y22:AA22"/>
    <mergeCell ref="AC22:AE22"/>
    <mergeCell ref="AF22:AG22"/>
    <mergeCell ref="AJ22:AM22"/>
    <mergeCell ref="D23:F23"/>
    <mergeCell ref="Y23:AA23"/>
    <mergeCell ref="AC23:AE23"/>
    <mergeCell ref="AF23:AG23"/>
    <mergeCell ref="AJ23:AM23"/>
    <mergeCell ref="D20:F20"/>
    <mergeCell ref="Y20:AA20"/>
    <mergeCell ref="AC20:AE20"/>
    <mergeCell ref="AF20:AG20"/>
    <mergeCell ref="AJ20:AM20"/>
    <mergeCell ref="D21:F21"/>
    <mergeCell ref="Y21:AA21"/>
    <mergeCell ref="AC21:AE21"/>
    <mergeCell ref="AF21:AG21"/>
    <mergeCell ref="AJ21:AM21"/>
    <mergeCell ref="D18:F18"/>
    <mergeCell ref="Y18:AA18"/>
    <mergeCell ref="AC18:AE18"/>
    <mergeCell ref="AF18:AG18"/>
    <mergeCell ref="AJ18:AM18"/>
    <mergeCell ref="D19:F19"/>
    <mergeCell ref="Y19:AA19"/>
    <mergeCell ref="AC19:AE19"/>
    <mergeCell ref="AF19:AG19"/>
    <mergeCell ref="AJ19:AM19"/>
    <mergeCell ref="D16:F16"/>
    <mergeCell ref="Y16:AA16"/>
    <mergeCell ref="AC16:AE16"/>
    <mergeCell ref="AF16:AG16"/>
    <mergeCell ref="AJ16:AM16"/>
    <mergeCell ref="D17:F17"/>
    <mergeCell ref="Y17:AA17"/>
    <mergeCell ref="AC17:AE17"/>
    <mergeCell ref="AF17:AG17"/>
    <mergeCell ref="AJ17:AM17"/>
    <mergeCell ref="C14:J14"/>
    <mergeCell ref="K14:AP14"/>
    <mergeCell ref="C15:J15"/>
    <mergeCell ref="K15:N15"/>
    <mergeCell ref="R15:W15"/>
    <mergeCell ref="X15:AE15"/>
    <mergeCell ref="AF15:AI15"/>
    <mergeCell ref="AJ15:AM15"/>
    <mergeCell ref="C12:J12"/>
    <mergeCell ref="K12:N12"/>
    <mergeCell ref="R12:W12"/>
    <mergeCell ref="X12:AE12"/>
    <mergeCell ref="AF12:AM12"/>
    <mergeCell ref="C13:J13"/>
    <mergeCell ref="K13:AQ13"/>
    <mergeCell ref="C11:J11"/>
    <mergeCell ref="K11:N11"/>
    <mergeCell ref="R11:W11"/>
    <mergeCell ref="X11:AE11"/>
    <mergeCell ref="AF11:AI11"/>
    <mergeCell ref="AJ11:AM11"/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</mergeCells>
  <pageMargins left="0.86614173228346503" right="3.9370078740157501E-2" top="0.78740157480314998" bottom="0.74678346456692901" header="0.78740157480314998" footer="0.39370078740157499"/>
  <pageSetup paperSize="0" orientation="landscape" horizontalDpi="300" verticalDpi="300"/>
  <headerFooter alignWithMargins="0">
    <oddFooter>&amp;R&amp;"Arial,Regular"&amp;8&amp;P 
&amp;"-,Regular"de 
&amp;"-,Regular"&amp;N 
&amp;"-,Regular"Página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A83E6-8395-42A5-BB1B-66A5A9FA0A10}">
  <sheetPr>
    <tabColor theme="4" tint="-0.249977111117893"/>
  </sheetPr>
  <dimension ref="A1:M31"/>
  <sheetViews>
    <sheetView workbookViewId="0">
      <selection activeCell="H2" sqref="H2"/>
    </sheetView>
  </sheetViews>
  <sheetFormatPr baseColWidth="10" defaultColWidth="0" defaultRowHeight="15" zeroHeight="1" x14ac:dyDescent="0.25"/>
  <cols>
    <col min="1" max="1" width="27.42578125" style="97" customWidth="1"/>
    <col min="2" max="2" width="24" style="97" customWidth="1"/>
    <col min="3" max="3" width="21.42578125" style="97" customWidth="1"/>
    <col min="4" max="4" width="19.140625" style="97" bestFit="1" customWidth="1"/>
    <col min="5" max="5" width="22.42578125" style="97" customWidth="1"/>
    <col min="6" max="13" width="11.42578125" style="97" customWidth="1"/>
    <col min="14" max="16384" width="11.42578125" style="97" hidden="1"/>
  </cols>
  <sheetData>
    <row r="1" spans="1:12" ht="18" x14ac:dyDescent="0.25">
      <c r="A1" s="162" t="s">
        <v>256</v>
      </c>
      <c r="B1" s="162"/>
      <c r="C1" s="162"/>
      <c r="D1" s="162"/>
      <c r="E1" s="162"/>
      <c r="F1" s="96"/>
      <c r="G1" s="96"/>
    </row>
    <row r="2" spans="1:12" ht="81.75" customHeight="1" x14ac:dyDescent="0.25">
      <c r="A2" s="98" t="s">
        <v>201</v>
      </c>
      <c r="B2" s="99" t="s">
        <v>223</v>
      </c>
      <c r="C2" s="98" t="s">
        <v>227</v>
      </c>
      <c r="D2" s="98" t="s">
        <v>230</v>
      </c>
      <c r="E2" s="98" t="s">
        <v>255</v>
      </c>
    </row>
    <row r="3" spans="1:12" ht="36" x14ac:dyDescent="0.25">
      <c r="A3" s="100" t="s">
        <v>243</v>
      </c>
      <c r="B3" s="101">
        <f>'EJECUCIÓN INGRESOS TRIMESTRE 3'!AF28/1000000</f>
        <v>500</v>
      </c>
      <c r="C3" s="102">
        <f>'EJECUCIÓN INGRESOS TRIMESTRE 3'!AN28/1000000</f>
        <v>202.89947125</v>
      </c>
      <c r="D3" s="102">
        <f>'EJECUCIÓN INGRESOS TRIMESTRE 3'!AQ28/1000000</f>
        <v>297.10052875000002</v>
      </c>
      <c r="E3" s="103">
        <f>C3/B3</f>
        <v>0.40579894250000004</v>
      </c>
    </row>
    <row r="4" spans="1:12" ht="36" x14ac:dyDescent="0.25">
      <c r="A4" s="100" t="s">
        <v>244</v>
      </c>
      <c r="B4" s="101">
        <f>'EJECUCIÓN INGRESOS TRIMESTRE 3'!AF30/1000000</f>
        <v>1435.320616</v>
      </c>
      <c r="C4" s="102">
        <f>'EJECUCIÓN INGRESOS TRIMESTRE 3'!AN29/1000000</f>
        <v>0</v>
      </c>
      <c r="D4" s="102">
        <f>'EJECUCIÓN INGRESOS TRIMESTRE 3'!AQ30/1000000</f>
        <v>1435.320616</v>
      </c>
      <c r="E4" s="103">
        <v>0</v>
      </c>
    </row>
    <row r="5" spans="1:12" x14ac:dyDescent="0.25"/>
    <row r="6" spans="1:12" x14ac:dyDescent="0.25"/>
    <row r="7" spans="1:12" x14ac:dyDescent="0.25">
      <c r="I7" s="176" t="s">
        <v>257</v>
      </c>
      <c r="J7" s="176"/>
      <c r="K7" s="176"/>
      <c r="L7" s="176"/>
    </row>
    <row r="8" spans="1:12" x14ac:dyDescent="0.25">
      <c r="I8" s="176"/>
      <c r="J8" s="176"/>
      <c r="K8" s="176"/>
      <c r="L8" s="176"/>
    </row>
    <row r="9" spans="1:12" x14ac:dyDescent="0.25">
      <c r="I9" s="176"/>
      <c r="J9" s="176"/>
      <c r="K9" s="176"/>
      <c r="L9" s="176"/>
    </row>
    <row r="10" spans="1:12" x14ac:dyDescent="0.25">
      <c r="I10" s="176"/>
      <c r="J10" s="176"/>
      <c r="K10" s="176"/>
      <c r="L10" s="176"/>
    </row>
    <row r="11" spans="1:12" x14ac:dyDescent="0.25">
      <c r="I11" s="176"/>
      <c r="J11" s="176"/>
      <c r="K11" s="176"/>
      <c r="L11" s="176"/>
    </row>
    <row r="12" spans="1:12" x14ac:dyDescent="0.25">
      <c r="I12" s="176"/>
      <c r="J12" s="176"/>
      <c r="K12" s="176"/>
      <c r="L12" s="176"/>
    </row>
    <row r="13" spans="1:12" x14ac:dyDescent="0.25">
      <c r="I13" s="176"/>
      <c r="J13" s="176"/>
      <c r="K13" s="176"/>
      <c r="L13" s="176"/>
    </row>
    <row r="14" spans="1:12" x14ac:dyDescent="0.25">
      <c r="I14" s="176"/>
      <c r="J14" s="176"/>
      <c r="K14" s="176"/>
      <c r="L14" s="176"/>
    </row>
    <row r="15" spans="1:12" x14ac:dyDescent="0.25">
      <c r="I15" s="176"/>
      <c r="J15" s="176"/>
      <c r="K15" s="176"/>
      <c r="L15" s="176"/>
    </row>
    <row r="16" spans="1:12" x14ac:dyDescent="0.25">
      <c r="I16" s="176"/>
      <c r="J16" s="176"/>
      <c r="K16" s="176"/>
      <c r="L16" s="176"/>
    </row>
    <row r="17" spans="9:12" x14ac:dyDescent="0.25">
      <c r="I17" s="176"/>
      <c r="J17" s="176"/>
      <c r="K17" s="176"/>
      <c r="L17" s="176"/>
    </row>
    <row r="18" spans="9:12" x14ac:dyDescent="0.25">
      <c r="I18" s="176"/>
      <c r="J18" s="176"/>
      <c r="K18" s="176"/>
      <c r="L18" s="176"/>
    </row>
    <row r="19" spans="9:12" x14ac:dyDescent="0.25">
      <c r="I19" s="176"/>
      <c r="J19" s="176"/>
      <c r="K19" s="176"/>
      <c r="L19" s="176"/>
    </row>
    <row r="20" spans="9:12" x14ac:dyDescent="0.25">
      <c r="I20" s="176"/>
      <c r="J20" s="176"/>
      <c r="K20" s="176"/>
      <c r="L20" s="176"/>
    </row>
    <row r="21" spans="9:12" x14ac:dyDescent="0.25">
      <c r="I21" s="176"/>
      <c r="J21" s="176"/>
      <c r="K21" s="176"/>
      <c r="L21" s="176"/>
    </row>
    <row r="22" spans="9:12" x14ac:dyDescent="0.25">
      <c r="I22" s="176"/>
      <c r="J22" s="176"/>
      <c r="K22" s="176"/>
      <c r="L22" s="176"/>
    </row>
    <row r="23" spans="9:12" x14ac:dyDescent="0.25">
      <c r="I23" s="176"/>
      <c r="J23" s="176"/>
      <c r="K23" s="176"/>
      <c r="L23" s="176"/>
    </row>
    <row r="24" spans="9:12" x14ac:dyDescent="0.25">
      <c r="I24" s="176"/>
      <c r="J24" s="176"/>
      <c r="K24" s="176"/>
      <c r="L24" s="176"/>
    </row>
    <row r="25" spans="9:12" x14ac:dyDescent="0.25">
      <c r="I25" s="176"/>
      <c r="J25" s="176"/>
      <c r="K25" s="176"/>
      <c r="L25" s="176"/>
    </row>
    <row r="26" spans="9:12" x14ac:dyDescent="0.25">
      <c r="I26" s="176"/>
      <c r="J26" s="176"/>
      <c r="K26" s="176"/>
      <c r="L26" s="176"/>
    </row>
    <row r="27" spans="9:12" x14ac:dyDescent="0.25">
      <c r="I27" s="176"/>
      <c r="J27" s="176"/>
      <c r="K27" s="176"/>
      <c r="L27" s="176"/>
    </row>
    <row r="28" spans="9:12" x14ac:dyDescent="0.25">
      <c r="I28" s="176"/>
      <c r="J28" s="176"/>
      <c r="K28" s="176"/>
      <c r="L28" s="176"/>
    </row>
    <row r="29" spans="9:12" x14ac:dyDescent="0.25"/>
    <row r="30" spans="9:12" x14ac:dyDescent="0.25"/>
    <row r="31" spans="9:12" x14ac:dyDescent="0.25"/>
  </sheetData>
  <mergeCells count="2">
    <mergeCell ref="A1:E1"/>
    <mergeCell ref="I7:L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955e19-a42b-4e74-a6f0-9c4423dab0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AB3A6D399214F9998C97467B44B97" ma:contentTypeVersion="15" ma:contentTypeDescription="Create a new document." ma:contentTypeScope="" ma:versionID="492d2332ccc37b53cc431cfe0abb060f">
  <xsd:schema xmlns:xsd="http://www.w3.org/2001/XMLSchema" xmlns:xs="http://www.w3.org/2001/XMLSchema" xmlns:p="http://schemas.microsoft.com/office/2006/metadata/properties" xmlns:ns3="8e955e19-a42b-4e74-a6f0-9c4423dab016" xmlns:ns4="ca02151a-f957-41b7-9284-ad4c41341b90" targetNamespace="http://schemas.microsoft.com/office/2006/metadata/properties" ma:root="true" ma:fieldsID="8f7049ccc04d5ae96bfe8b51a9b78517" ns3:_="" ns4:_="">
    <xsd:import namespace="8e955e19-a42b-4e74-a6f0-9c4423dab016"/>
    <xsd:import namespace="ca02151a-f957-41b7-9284-ad4c41341b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55e19-a42b-4e74-a6f0-9c4423dab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2151a-f957-41b7-9284-ad4c41341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2BD695-4528-4967-BA51-FC251DFF5309}">
  <ds:schemaRefs>
    <ds:schemaRef ds:uri="8e955e19-a42b-4e74-a6f0-9c4423dab016"/>
    <ds:schemaRef ds:uri="http://www.w3.org/XML/1998/namespace"/>
    <ds:schemaRef ds:uri="ca02151a-f957-41b7-9284-ad4c41341b90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4C76326-9E12-40E6-9925-4D8322A04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955e19-a42b-4e74-a6f0-9c4423dab016"/>
    <ds:schemaRef ds:uri="ca02151a-f957-41b7-9284-ad4c41341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3FB37E-9409-4AE8-B2F6-BF4CD38C4B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 GASTOS TRIMESTRE 3</vt:lpstr>
      <vt:lpstr>GRAFICA EJECUCIÓN GASTOS.</vt:lpstr>
      <vt:lpstr>EJECUCIÓN INGRESOS TRIMESTRE 3</vt:lpstr>
      <vt:lpstr>GRAFICA EJECUCIÓN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Martha  Gomez</cp:lastModifiedBy>
  <dcterms:created xsi:type="dcterms:W3CDTF">2024-10-04T20:15:49Z</dcterms:created>
  <dcterms:modified xsi:type="dcterms:W3CDTF">2024-10-15T15:45:32Z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0x010100E94AB3A6D399214F9998C97467B44B97</vt:lpwstr>
  </property>
</Properties>
</file>