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arra\Desktop\REPORTES PLANEACIÓN 2022\"/>
    </mc:Choice>
  </mc:AlternateContent>
  <bookViews>
    <workbookView xWindow="-120" yWindow="-120" windowWidth="29040" windowHeight="15720"/>
  </bookViews>
  <sheets>
    <sheet name="Cronograma" sheetId="11" r:id="rId1"/>
    <sheet name="SST" sheetId="8" state="hidden" r:id="rId2"/>
    <sheet name="ejes temáticos" sheetId="3" state="hidden" r:id="rId3"/>
  </sheets>
  <externalReferences>
    <externalReference r:id="rId4"/>
    <externalReference r:id="rId5"/>
    <externalReference r:id="rId6"/>
  </externalReferences>
  <definedNames>
    <definedName name="_xlnm._FilterDatabase" localSheetId="0" hidden="1">Cronograma!$A$2:$X$29</definedName>
    <definedName name="Cursos" localSheetId="0">#REF!</definedName>
    <definedName name="Cursos">#REF!</definedName>
    <definedName name="Empleados" localSheetId="0">#REF!</definedName>
    <definedName name="Empleados">#REF!</definedName>
    <definedName name="Fechasdeviaje">OFFSET([1]Cálculos!$G$10,,,Rango)</definedName>
    <definedName name="Finperiodo">[2]INDICADORES!$E$16</definedName>
    <definedName name="fuelSeries">OFFSET([1]Cálculos!$I$10,,segundoeje="costo de combustible",Rango)</definedName>
    <definedName name="Inicioperiodo">[2]INDICADORES!$C$16</definedName>
    <definedName name="lstEDates">[3]!LeaveTracker[Fecha de finalización]</definedName>
    <definedName name="lstEmpNames">[3]!LeaveTracker[Nombre del empleado]</definedName>
    <definedName name="lstHolidays">[3]!DíasFestivosDeLaEmpresa[Días festivos de la empresa]</definedName>
    <definedName name="lstHTypes">[3]!LeaveTracker[Tipo de baja]</definedName>
    <definedName name="lstSdates">[3]!LeaveTracker[Fecha de inicio]</definedName>
    <definedName name="milesSinceLastFuel" localSheetId="0">IF(ROW()=ROW([2]!Datos[#Data]),'[2]Datos de registro'!$D1-Cronograma!odometerBeginningFuel,'[2]Datos de registro'!$D1-IFERROR(LOOKUP(2,1/('[2]Datos de registro'!$C$6:$C1048576="Combustible"),'[2]Datos de registro'!$D$6:$D1048576),Cronograma!odometerBeginningFuel))</definedName>
    <definedName name="milesSinceLastFuel">IF(ROW()=ROW([2]!Datos[#Data]),'[2]Datos de registro'!$D1-odometerBeginningFuel,'[2]Datos de registro'!$D1-IFERROR(LOOKUP(2,1/('[2]Datos de registro'!$C$6:$C1048576="Combustible"),'[2]Datos de registro'!$D$6:$D1048576),odometerBeginningFuel))</definedName>
    <definedName name="milesSinceLastFuelb" localSheetId="0">IF(ROW()=ROW([2]!Datos[#Data]),MAX('[2]Datos de registro'!$D1048576,'[2]Datos de registro'!$G1048576)-Cronograma!odometerBeginningFuel,MAX('[2]Datos de registro'!$D1048576,'[2]Datos de registro'!$G1048576)-LOOKUP(2,1/('[2]Datos de registro'!$C$6:$C1048576="Combustible"),'[2]Datos de registro'!$D$6:$D1048576))</definedName>
    <definedName name="milesSinceLastFuelb">IF(ROW()=ROW([2]!Datos[#Data]),MAX('[2]Datos de registro'!$D1048576,'[2]Datos de registro'!$G1048576)-odometerBeginningFuel,MAX('[2]Datos de registro'!$D1048576,'[2]Datos de registro'!$G1048576)-LOOKUP(2,1/('[2]Datos de registro'!$C$6:$C1048576="Combustible"),'[2]Datos de registro'!$D$6:$D1048576))</definedName>
    <definedName name="Millas" localSheetId="0">IF(AND('[2]Datos de registro'!$B1&gt;0,'[2]Datos de registro'!$D1=""),Cronograma!milesSinceLastFuelb,IF('[2]Datos de registro'!$D1="","",IF('[2]Datos de registro'!$C1="Viaje",IF('[2]Datos de registro'!$G1=0,0,'[2]Datos de registro'!$G1-'[2]Datos de registro'!$D1),Cronograma!milesSinceLastFuel)))</definedName>
    <definedName name="Millas">IF(AND('[2]Datos de registro'!$B1&gt;0,'[2]Datos de registro'!$D1=""),milesSinceLastFuelb,IF('[2]Datos de registro'!$D1="","",IF('[2]Datos de registro'!$C1="Viaje",IF('[2]Datos de registro'!$G1=0,0,'[2]Datos de registro'!$G1-'[2]Datos de registro'!$D1),milesSinceLastFuel)))</definedName>
    <definedName name="Millasviaje">OFFSET([1]Cálculos!$H$10,,,Rango)</definedName>
    <definedName name="odometerBeginningFuel" localSheetId="0">[2]INDICADORES!#REF!</definedName>
    <definedName name="odometerBeginningFuel">[2]INDICADORES!#REF!</definedName>
    <definedName name="Rango">Finperiodo-Inicioperiodo+1</definedName>
    <definedName name="ReimbursableMiles">[1]Cálculos!$D$10</definedName>
    <definedName name="ReimbursementPerMile" localSheetId="0">[2]INDICADORES!#REF!</definedName>
    <definedName name="ReimbursementPerMile">[2]INDICADORES!#REF!</definedName>
    <definedName name="segundoeje">[1]Cálculos!$M$8</definedName>
    <definedName name="seleccióndeejessegundos">[1]Cálculos!$M$7</definedName>
    <definedName name="TotalReimbursement">[1]Cálculos!$D$11</definedName>
    <definedName name="valSelEmployee">'[3]Vista Calendario'!$C$2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1" l="1"/>
  <c r="W3" i="11" l="1"/>
  <c r="W4" i="11" l="1"/>
  <c r="W5" i="11"/>
  <c r="W6" i="11"/>
  <c r="W7" i="11"/>
  <c r="W8" i="11"/>
  <c r="W9" i="11"/>
  <c r="W10" i="11"/>
  <c r="W11" i="11"/>
  <c r="W12" i="11"/>
  <c r="W13" i="11"/>
  <c r="W14" i="11"/>
  <c r="W15" i="11"/>
  <c r="W16" i="11"/>
  <c r="W17" i="11"/>
  <c r="W18" i="11"/>
  <c r="W19" i="11"/>
  <c r="W20" i="11"/>
  <c r="W21" i="11"/>
  <c r="W22" i="11"/>
  <c r="W23" i="11"/>
  <c r="W24" i="11"/>
  <c r="W25" i="11"/>
  <c r="W26" i="11"/>
  <c r="X26" i="11" s="1"/>
  <c r="W27" i="11"/>
  <c r="X27" i="11" s="1"/>
  <c r="W28" i="11"/>
  <c r="O26" i="11"/>
  <c r="Q26" i="11"/>
  <c r="S26" i="11"/>
  <c r="U26" i="11"/>
  <c r="O27" i="11"/>
  <c r="Q27" i="11"/>
  <c r="S27" i="11"/>
  <c r="U27" i="11"/>
  <c r="E29" i="11" l="1"/>
  <c r="X28" i="11" l="1"/>
  <c r="U28" i="11"/>
  <c r="S28" i="11"/>
  <c r="Q28" i="11"/>
  <c r="O28" i="11"/>
  <c r="X12" i="11"/>
  <c r="U12" i="11"/>
  <c r="S12" i="11"/>
  <c r="Q12" i="11"/>
  <c r="O12" i="11"/>
  <c r="X5" i="11"/>
  <c r="U5" i="11"/>
  <c r="S5" i="11"/>
  <c r="Q5" i="11"/>
  <c r="O5" i="11"/>
  <c r="X6" i="11" l="1"/>
  <c r="X4" i="11"/>
  <c r="X3" i="11"/>
  <c r="X25" i="11"/>
  <c r="X24" i="11"/>
  <c r="X23" i="11"/>
  <c r="X22" i="11"/>
  <c r="X21" i="11"/>
  <c r="X20" i="11"/>
  <c r="X19" i="11"/>
  <c r="X18" i="11"/>
  <c r="X17" i="11"/>
  <c r="X16" i="11"/>
  <c r="X15" i="11"/>
  <c r="X14" i="11"/>
  <c r="X13" i="11"/>
  <c r="X11" i="11"/>
  <c r="X10" i="11"/>
  <c r="X9" i="11"/>
  <c r="X8" i="11"/>
  <c r="X7" i="11"/>
  <c r="I29" i="11"/>
  <c r="X29" i="11" l="1"/>
  <c r="U4" i="11"/>
  <c r="U6" i="11"/>
  <c r="U7" i="11"/>
  <c r="U8" i="11"/>
  <c r="U9" i="11"/>
  <c r="U10" i="11"/>
  <c r="U11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3" i="11"/>
  <c r="S4" i="11"/>
  <c r="S6" i="11"/>
  <c r="S7" i="11"/>
  <c r="S8" i="11"/>
  <c r="S9" i="11"/>
  <c r="S10" i="11"/>
  <c r="S11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3" i="11"/>
  <c r="Q3" i="11"/>
  <c r="Q4" i="11"/>
  <c r="Q6" i="11"/>
  <c r="Q7" i="11"/>
  <c r="Q8" i="11"/>
  <c r="Q9" i="11"/>
  <c r="Q10" i="11"/>
  <c r="Q11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O4" i="11"/>
  <c r="O6" i="11"/>
  <c r="O7" i="11"/>
  <c r="O8" i="11"/>
  <c r="O9" i="11"/>
  <c r="O10" i="11"/>
  <c r="O11" i="11"/>
  <c r="O13" i="11"/>
  <c r="O14" i="11"/>
  <c r="O15" i="11"/>
  <c r="O16" i="11"/>
  <c r="O17" i="11"/>
  <c r="O18" i="11"/>
  <c r="O19" i="11"/>
  <c r="O21" i="11"/>
  <c r="O23" i="11"/>
  <c r="O24" i="11"/>
  <c r="O25" i="11"/>
  <c r="O3" i="11"/>
  <c r="S29" i="11" l="1"/>
  <c r="O29" i="11"/>
  <c r="U29" i="11"/>
  <c r="Q29" i="11"/>
  <c r="AD21" i="8" l="1"/>
  <c r="AC21" i="8"/>
  <c r="AD20" i="8"/>
  <c r="AC20" i="8"/>
  <c r="AD19" i="8"/>
  <c r="AC19" i="8"/>
  <c r="AE19" i="8" s="1"/>
  <c r="AD18" i="8"/>
  <c r="AC18" i="8"/>
  <c r="AD17" i="8"/>
  <c r="AC17" i="8"/>
  <c r="AD16" i="8"/>
  <c r="AC16" i="8"/>
  <c r="AD15" i="8"/>
  <c r="AC15" i="8"/>
  <c r="AD14" i="8"/>
  <c r="AC14" i="8"/>
  <c r="AD13" i="8"/>
  <c r="AC13" i="8"/>
  <c r="AD12" i="8"/>
  <c r="AC12" i="8"/>
  <c r="AD11" i="8"/>
  <c r="AC11" i="8"/>
  <c r="AD10" i="8"/>
  <c r="AC10" i="8"/>
  <c r="AD9" i="8"/>
  <c r="AC9" i="8"/>
  <c r="AD8" i="8"/>
  <c r="AC8" i="8"/>
  <c r="AE21" i="8" l="1"/>
  <c r="AE17" i="8"/>
  <c r="AE16" i="8"/>
  <c r="AE13" i="8"/>
  <c r="AE15" i="8"/>
  <c r="AE20" i="8"/>
  <c r="AE8" i="8"/>
  <c r="AE10" i="8"/>
  <c r="AE12" i="8"/>
  <c r="AE14" i="8"/>
  <c r="AE9" i="8"/>
  <c r="AE11" i="8"/>
  <c r="AE18" i="8"/>
</calcChain>
</file>

<file path=xl/comments1.xml><?xml version="1.0" encoding="utf-8"?>
<comments xmlns="http://schemas.openxmlformats.org/spreadsheetml/2006/main">
  <authors>
    <author>Diana Parra</author>
    <author>NANIS PARRA</author>
    <author>Andrea Carolina Cuadros</author>
  </authors>
  <commentList>
    <comment ref="E3" authorId="0" shapeId="0">
      <text>
        <r>
          <rPr>
            <b/>
            <sz val="9"/>
            <color indexed="81"/>
            <rFont val="Tahoma"/>
            <family val="2"/>
          </rPr>
          <t xml:space="preserve">1. PAUSAS ACTIVAS PROGRAMADA PARA EL 26 DE OCTUBRE.
2.
3. 
4. 
5. 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Diana Parra:</t>
        </r>
        <r>
          <rPr>
            <sz val="9"/>
            <color indexed="81"/>
            <rFont val="Tahoma"/>
            <family val="2"/>
          </rPr>
          <t xml:space="preserve">
Capacitaciones en:
1. Prevensión de Covid 19. 28/02/2022
2. Funciones y Responsabilidades COPASST. 22/03/2022
3. Funciones y Responsabilidades CCL. 24/03/2022
4. Mobbing-acoso laboral. 30/03/2022
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 xml:space="preserve">1. PROGRAMADA PARA EL 21 DE OCTUBRE.
2. </t>
        </r>
      </text>
    </comment>
    <comment ref="J4" authorId="1" shapeId="0">
      <text>
        <r>
          <rPr>
            <b/>
            <sz val="13"/>
            <color indexed="81"/>
            <rFont val="Tahoma"/>
            <family val="2"/>
          </rPr>
          <t>NANIS PARRA:</t>
        </r>
        <r>
          <rPr>
            <sz val="13"/>
            <color indexed="81"/>
            <rFont val="Tahoma"/>
            <family val="2"/>
          </rPr>
          <t xml:space="preserve">
Se realizan capacitaciones en:
1. Movilidad sostenible 24/02/2022
2. Manejo de residuos aprovechables y no aprovechables 29/03/2022</t>
        </r>
      </text>
    </comment>
    <comment ref="J7" authorId="2" shapeId="0">
      <text>
        <r>
          <rPr>
            <b/>
            <sz val="9"/>
            <color indexed="81"/>
            <rFont val="Tahoma"/>
            <family val="2"/>
          </rPr>
          <t>Andrea Carolina Cuadros:</t>
        </r>
        <r>
          <rPr>
            <sz val="9"/>
            <color indexed="81"/>
            <rFont val="Tahoma"/>
            <family val="2"/>
          </rPr>
          <t xml:space="preserve">
8 feb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PROGRAMADA PARA EL LUNES 31 DE OCTUBRE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PROGRAMADA PARA EL JUEVES 27 DE OCTUBRE.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PROGRAMADA PARA EL 15,16,17 Y 18 DE OCTUBRE.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</rPr>
          <t>PROGRAMADA PARA EL 15,16,17 Y 18 DE OCTUBRE.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PROGRAMADA PARA EL 11 DE OCTUBRE DE 10 A 12 AM.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PROGRAMADA PARA EL 12 DE DICIEMBRE.</t>
        </r>
      </text>
    </comment>
    <comment ref="J26" authorId="2" shapeId="0">
      <text>
        <r>
          <rPr>
            <b/>
            <sz val="9"/>
            <color indexed="81"/>
            <rFont val="Tahoma"/>
            <family val="2"/>
          </rPr>
          <t>Andrea Carolina Cuadros:</t>
        </r>
        <r>
          <rPr>
            <sz val="9"/>
            <color indexed="81"/>
            <rFont val="Tahoma"/>
            <family val="2"/>
          </rPr>
          <t xml:space="preserve">
Febrero 21 inicia y termina 16 de marzo
son 15 horas - CAFAM
</t>
        </r>
      </text>
    </comment>
    <comment ref="E27" authorId="2" shapeId="0">
      <text>
        <r>
          <rPr>
            <b/>
            <sz val="9"/>
            <color indexed="81"/>
            <rFont val="Tahoma"/>
            <family val="2"/>
          </rPr>
          <t>Andrea Carolina Cuadros:</t>
        </r>
        <r>
          <rPr>
            <sz val="9"/>
            <color indexed="81"/>
            <rFont val="Tahoma"/>
            <family val="2"/>
          </rPr>
          <t xml:space="preserve">
Gestor de conocimiento enrique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PROGRAMADA PARA EL 15,16,17 Y 18 DE OCTUBRE.</t>
        </r>
      </text>
    </comment>
  </commentList>
</comments>
</file>

<file path=xl/sharedStrings.xml><?xml version="1.0" encoding="utf-8"?>
<sst xmlns="http://schemas.openxmlformats.org/spreadsheetml/2006/main" count="738" uniqueCount="257">
  <si>
    <t>Cronograma de Actividades Plan Institucional de Capacitación 2022</t>
  </si>
  <si>
    <t>EJECUCIÓN PIC</t>
  </si>
  <si>
    <t>Eje temático</t>
  </si>
  <si>
    <t>Tema</t>
  </si>
  <si>
    <t>Clasificación</t>
  </si>
  <si>
    <t>Actividad</t>
  </si>
  <si>
    <t>Población Objeto</t>
  </si>
  <si>
    <t>Gestor del conocimiento</t>
  </si>
  <si>
    <t>Competencia Asociada</t>
  </si>
  <si>
    <t>%</t>
  </si>
  <si>
    <t>Trimestre I</t>
  </si>
  <si>
    <t>Trimestre II</t>
  </si>
  <si>
    <t>Trimestre III</t>
  </si>
  <si>
    <t>Trimestre IV</t>
  </si>
  <si>
    <t>TRIMESTRE I</t>
  </si>
  <si>
    <t>TRIMESTRE II</t>
  </si>
  <si>
    <t>TRIMESTRE III</t>
  </si>
  <si>
    <t>TRIMESTRE IV</t>
  </si>
  <si>
    <t>Observaciones a tenr en cuenta</t>
  </si>
  <si>
    <t>AVANCE ACTIVIDAD</t>
  </si>
  <si>
    <t>Creación de valor público</t>
  </si>
  <si>
    <t>Gestión del Talento Humano</t>
  </si>
  <si>
    <t>Capacitación</t>
  </si>
  <si>
    <t>Seguridad y Salud en el Trabajo</t>
  </si>
  <si>
    <t>Todos</t>
  </si>
  <si>
    <t>Externo</t>
  </si>
  <si>
    <t>Hacer</t>
  </si>
  <si>
    <t>Luis Fernando Oviedo</t>
  </si>
  <si>
    <t>Gestión administrativa</t>
  </si>
  <si>
    <t xml:space="preserve">Plan Institucional de Gestión Ambiental </t>
  </si>
  <si>
    <t>Atención al Ciudadano</t>
  </si>
  <si>
    <t>Protocolo de Atención al Ciudadano</t>
  </si>
  <si>
    <t>Interno</t>
  </si>
  <si>
    <t>Fundamentos de Braille</t>
  </si>
  <si>
    <t>Jefe de Control Interno y grupo de trabajo</t>
  </si>
  <si>
    <t>Entrenamiento</t>
  </si>
  <si>
    <t>Gestión del cambio</t>
  </si>
  <si>
    <t>Ser</t>
  </si>
  <si>
    <t>Grupo de Contratación</t>
  </si>
  <si>
    <t>Atención a PDV (Personas con discapacidad visual) en diferentes sectores</t>
  </si>
  <si>
    <t>Colombia Compra Eficiente</t>
  </si>
  <si>
    <t>Trabajo en Equipo</t>
  </si>
  <si>
    <t>Gestión Documental</t>
  </si>
  <si>
    <t>Aplicación de Procesos Técnicos en archivo</t>
  </si>
  <si>
    <t>Manejo de 472</t>
  </si>
  <si>
    <t>Secretarias</t>
  </si>
  <si>
    <t>Fundamentos de Gestión Documental</t>
  </si>
  <si>
    <t>Secretarias 7</t>
  </si>
  <si>
    <t>Gestión Jurídica</t>
  </si>
  <si>
    <t>Manejo de Sigep II</t>
  </si>
  <si>
    <t>OAP</t>
  </si>
  <si>
    <t>Contratación Estatal</t>
  </si>
  <si>
    <t>Depende de DAFP</t>
  </si>
  <si>
    <t>Gestión Financiera</t>
  </si>
  <si>
    <t xml:space="preserve">Normas Contables </t>
  </si>
  <si>
    <t>Grupo Adtva y Financiera</t>
  </si>
  <si>
    <t>AGN</t>
  </si>
  <si>
    <t>Ley de Presupuesto</t>
  </si>
  <si>
    <t>Grupo Gestión Financiera y Jefe de Control Interno y grupo de trabajo</t>
  </si>
  <si>
    <t>Gestión del Conocimiento y la Innovación</t>
  </si>
  <si>
    <t xml:space="preserve">Elaboración estudios previos y supervisión contratos </t>
  </si>
  <si>
    <t>Con funciones de Supervisión</t>
  </si>
  <si>
    <t>Erika Bibiana Pedraza</t>
  </si>
  <si>
    <t>Innovación</t>
  </si>
  <si>
    <t>Inducción</t>
  </si>
  <si>
    <t>Producción contenidos para INCIRadio-Conducción y Producción de Programas</t>
  </si>
  <si>
    <t>Funcionarios Radio</t>
  </si>
  <si>
    <t>Probidad y Ética de lo Público</t>
  </si>
  <si>
    <t>Liderazgo</t>
  </si>
  <si>
    <t>Grupo Directivo</t>
  </si>
  <si>
    <t>Cultura Organizacional</t>
  </si>
  <si>
    <t xml:space="preserve">Resiliencia </t>
  </si>
  <si>
    <t>Álvaro Bermúdez - ONAC</t>
  </si>
  <si>
    <t>Buen Gobierno</t>
  </si>
  <si>
    <t>Procesos Disciplinarios</t>
  </si>
  <si>
    <t xml:space="preserve"> Transformación Digital</t>
  </si>
  <si>
    <t>Gestión de Tecnologías de  Información</t>
  </si>
  <si>
    <t>Uso de las TIC</t>
  </si>
  <si>
    <t>Uso de ORFEO</t>
  </si>
  <si>
    <t>Johana y Yolanda</t>
  </si>
  <si>
    <t>Manejo del software ofimático</t>
  </si>
  <si>
    <t>Diana Henriquez</t>
  </si>
  <si>
    <t>Conocimiento aplicativo WEB SAFI - Inventarios</t>
  </si>
  <si>
    <t xml:space="preserve">Programas Ofimáticos (Excel) </t>
  </si>
  <si>
    <t>Gobierno Digital</t>
  </si>
  <si>
    <t>Voice Over y Lector de pantalla jaws</t>
  </si>
  <si>
    <t xml:space="preserve">Aplicaciones para grabaciones de la emisora </t>
  </si>
  <si>
    <t>ACUMULADO</t>
  </si>
  <si>
    <t>ACTIVIDADES</t>
  </si>
  <si>
    <t>RESPONSABLE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</si>
  <si>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</si>
  <si>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</si>
  <si>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</si>
  <si>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</si>
  <si>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</si>
  <si>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</si>
  <si>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</si>
  <si>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</si>
  <si>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</si>
  <si>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</si>
  <si>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</si>
  <si>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</si>
  <si>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</si>
  <si>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Comunicación asertiva</t>
  </si>
  <si>
    <t xml:space="preserve">Sostenibilidad Ambiental </t>
  </si>
  <si>
    <t>Probidad y ética de lo público</t>
  </si>
  <si>
    <t>CRONOGRAMA DE CAPACITACIONES DEL SG-SST  
PERIODO ENERO-DICIEMBRE DE 2021</t>
  </si>
  <si>
    <t>PERSONAL  AL QUE VA DIRIGIDA</t>
  </si>
  <si>
    <t>CONSOLIDADO (CADA TEMA DURANTE EL AÑO)</t>
  </si>
  <si>
    <t>P</t>
  </si>
  <si>
    <t>E</t>
  </si>
  <si>
    <t>%CUMPLIMIENTO</t>
  </si>
  <si>
    <t>Responsabilidad legal SGSST</t>
  </si>
  <si>
    <t>Direccion, COPASST - COCOLA, jefes areas y coordinadores</t>
  </si>
  <si>
    <t>RESPONSABLE SST Y ARL POSITIVA</t>
  </si>
  <si>
    <t>LAS FECHAS DE LAS CAPACITACIONES ESTARAS SIGETAS AL PLAN DE TRABAJO CON LA ARL Y LA DISPONIBILIDAD DE LOS PROFESIONALES</t>
  </si>
  <si>
    <t xml:space="preserve">Atencion y preparacion ante emergencias </t>
  </si>
  <si>
    <t xml:space="preserve">Todo el personal </t>
  </si>
  <si>
    <t xml:space="preserve">Capacitaciones en riesgo quimico: Manejo y almacenamiento de sustancias quimicas, matriz de compatibilidad y uso de hojas de seguridad en caso de accidente y almacenamiento de gases </t>
  </si>
  <si>
    <t>Personal identificado en el PVE que manipuke sustancias quimicas</t>
  </si>
  <si>
    <t>Manejo de posturas adecuadas (programa riesgo biomecánico - PVE osteomuscular) Trabajo en casa</t>
  </si>
  <si>
    <t>Todo el personal</t>
  </si>
  <si>
    <t xml:space="preserve">Conservación auditiva y visual </t>
  </si>
  <si>
    <t xml:space="preserve">Personal identificado en el PVE </t>
  </si>
  <si>
    <t>RESPONSABLE SST E INTERMEDIARIO</t>
  </si>
  <si>
    <t>Manejo defensivo (PESV)</t>
  </si>
  <si>
    <t>Conductores</t>
  </si>
  <si>
    <t>Capacitacion en riesgo biológico</t>
  </si>
  <si>
    <t xml:space="preserve">Personal de Laboratorios que manipulen Gases comprimidos </t>
  </si>
  <si>
    <t xml:space="preserve">Riesgo eléctrico y mecanico </t>
  </si>
  <si>
    <t>Talleres y Laboratorios</t>
  </si>
  <si>
    <t>Capacitacion Brigada Basica</t>
  </si>
  <si>
    <t>Brigadistas</t>
  </si>
  <si>
    <t xml:space="preserve">Taller en manejo y resolucion de conflictos, Funciones y responsabilidades  </t>
  </si>
  <si>
    <t xml:space="preserve"> COCOLA</t>
  </si>
  <si>
    <t>Capacitación en prevención y manejo del COVID- 19</t>
  </si>
  <si>
    <t>Prevención y manejo del estrés y ansiedad, Organización del trabajo en casa.</t>
  </si>
  <si>
    <t>Capacitación en autocuidado</t>
  </si>
  <si>
    <t>Capacitacion realizacion de inspecciones, Capacitacion funciones y responsabilidad  y Capacitacion investgacion de accidentes</t>
  </si>
  <si>
    <t>Copasst</t>
  </si>
  <si>
    <t>CREACIÓN DE VALOR PÚBLICO</t>
  </si>
  <si>
    <t>COMPETENCIA ASOCIADA</t>
  </si>
  <si>
    <t xml:space="preserve">PROCESO </t>
  </si>
  <si>
    <t>CLASIFICACIÓN</t>
  </si>
  <si>
    <t>ACTIVIDAD PROPUESTA</t>
  </si>
  <si>
    <t>SABER</t>
  </si>
  <si>
    <t>Técnicas de atención al usuario y servicio al cliente.</t>
  </si>
  <si>
    <t>Contexto de relaciones internacionales, de los mecanismos de participación, mecanismos de negociación, de acuerdos de reconocimiento mutuo, de memorando de entendimiento</t>
  </si>
  <si>
    <t xml:space="preserve">Supervisión de contratos. </t>
  </si>
  <si>
    <t xml:space="preserve">Principio de planeación contractual </t>
  </si>
  <si>
    <t>Secop II</t>
  </si>
  <si>
    <t xml:space="preserve">Control Disciplinario </t>
  </si>
  <si>
    <t>Ley 734 de 2002 - control disciplinario</t>
  </si>
  <si>
    <t>Curso Virtual de empleo público</t>
  </si>
  <si>
    <t>Sistema de Calidad</t>
  </si>
  <si>
    <t xml:space="preserve">Administración del riesgo y el diseño de controles </t>
  </si>
  <si>
    <t xml:space="preserve">Formulación de proyectos </t>
  </si>
  <si>
    <t>Gestión de proyectos</t>
  </si>
  <si>
    <t>Metodologías para la formulación de proyectos</t>
  </si>
  <si>
    <t>métodos de investigación.</t>
  </si>
  <si>
    <t>Saber</t>
  </si>
  <si>
    <t>Estatuto del Consumidor</t>
  </si>
  <si>
    <t>Organización y funcionamiento del Estado
Colombiano</t>
  </si>
  <si>
    <t>Sistema Integrado de Gestión</t>
  </si>
  <si>
    <t>Técnicas de Auditoria</t>
  </si>
  <si>
    <t>Normas de Auditoría generalmente aceptadas.</t>
  </si>
  <si>
    <t>Sistemas integrados de gestión</t>
  </si>
  <si>
    <t>Implementación de SIG</t>
  </si>
  <si>
    <t>Normas y guías técnicas
ISO/IEC 17034, ISO/IEC 17025, ISO/IEC 17043, ISO/ IEC 9001, ISO 10012:2003, ISO 35 e ISO 13528:2015</t>
  </si>
  <si>
    <t>Normatividad 9001</t>
  </si>
  <si>
    <t xml:space="preserve">Planeación Institucional </t>
  </si>
  <si>
    <t xml:space="preserve">Planeación y orientación a resultados </t>
  </si>
  <si>
    <t>Redacción de textos y ortografía</t>
  </si>
  <si>
    <t>Fundamentos básicos en gestión documental</t>
  </si>
  <si>
    <t>Gestión del Conocimiento</t>
  </si>
  <si>
    <t xml:space="preserve">Modelo Integrado de Planeación y Gestión </t>
  </si>
  <si>
    <t>Redacción de textos científicos y técnicos.</t>
  </si>
  <si>
    <t>Derecho Procesal</t>
  </si>
  <si>
    <t>Derecho Constitucional</t>
  </si>
  <si>
    <t>Gestión y ejecución de proyectos I+D+i y de actividades de metrología</t>
  </si>
  <si>
    <t>Conocimiento de Tipología de productos de I+D+i</t>
  </si>
  <si>
    <t>Herramientas para desarrollar la innovación</t>
  </si>
  <si>
    <t>Herramientas pedagógicas.</t>
  </si>
  <si>
    <t xml:space="preserve">Mecanismos y métodos de transferencia de conocimiento </t>
  </si>
  <si>
    <t xml:space="preserve">Reservas Presupuestales y Vigencias futuras </t>
  </si>
  <si>
    <t>cálculo vectorial, álgebra básica, estadística descriptiva e inferencial</t>
  </si>
  <si>
    <t>Soldadura, conexiones eléctricas - manejo de equipos robustos y delicados</t>
  </si>
  <si>
    <t>Conocimientos: Física, termodinámica</t>
  </si>
  <si>
    <t>Física, Química, Estadística descriptiva e inferencial</t>
  </si>
  <si>
    <t>Técnicas de análisis de datos cuantitativos y cualitativos</t>
  </si>
  <si>
    <t xml:space="preserve">Calibración de diferentes patrones y equipos de longitud - máquinas de medición por coordenadas y sistemas ópticos de medición. </t>
  </si>
  <si>
    <t xml:space="preserve">Interpretación y análisis de resultados, </t>
  </si>
  <si>
    <t>Estimación de incertidumbre, manejo de instrumentos</t>
  </si>
  <si>
    <t>Validación de métodos y estimación
de la incertidumbre- EURACHEM</t>
  </si>
  <si>
    <t>Conservación de patrones, con especial cuidado en los bloques patrón.</t>
  </si>
  <si>
    <t>Conservación y manipulación de patrones como bloques patrón, reglas de pasos, escalas de vidrio, reglas graduadas, cintas métricas.</t>
  </si>
  <si>
    <t>Conocimiento en la norma ISO 17025 2017</t>
  </si>
  <si>
    <t>Desarrollo de procedimientos, instructivos del laboratorio de Longitud</t>
  </si>
  <si>
    <t>Conocimientos en calibración de diferentes instrumentos de Longitud como pie de rey, micrómetro, comparador de carátula, cintas métricas y reglas</t>
  </si>
  <si>
    <t>Conservación y manejo de instrumentos de longitud como pie de rey, micrómetro, comparador de carátula, cintas métricas y reglas.</t>
  </si>
  <si>
    <t>Redacción de artículos científicos.</t>
  </si>
  <si>
    <t>Herramientas de citación de referencias bibliográficas.</t>
  </si>
  <si>
    <t>Herramientas para delegar actividades y estructurar proyectos científicos.</t>
  </si>
  <si>
    <t>Manipular plataformas de Minciencias para aplicar a Convocatorias de investigación.</t>
  </si>
  <si>
    <t>Transferencia de conocimiento en teoría de tiempo y frecuencia para actualización y mantenimiento de competencias (preferiblemente con un NMI con CMC publicadas en KCDB).</t>
  </si>
  <si>
    <t>Herramientas de confirmación metrológica.</t>
  </si>
  <si>
    <t>Transferencia de conocimiento internacional en manipulación de sistemas de medición de tiempo y frecuencia que aún no se han implementado en INM de Colombia (preferiblemente con un NMI con CMC publicadas en KCDB).</t>
  </si>
  <si>
    <t>Herramientas de gestión de proyectos.</t>
  </si>
  <si>
    <t>Gestión de la investigación</t>
  </si>
  <si>
    <t>Herramientas para priorizar necesidades del país o actividades en general.</t>
  </si>
  <si>
    <t>Socialización entre SMF y SMQB de instrumentos con los que cada área mide parámetros de tiempo o frecuencia.</t>
  </si>
  <si>
    <t>Estado del arte de diseño de industria o sistemas de medición en Colombia, de los participantes externos de la RCM.</t>
  </si>
  <si>
    <t>Socialización de manipulación de instrumentos o sistemas de medición de laboratorios externos que pertenecen a algún grupo GTM de la RCM.</t>
  </si>
  <si>
    <t xml:space="preserve">Técnicas de formulación de proyectos en investigación científica, </t>
  </si>
  <si>
    <t>Conocimientos metrología eléctrica</t>
  </si>
  <si>
    <t>Como desarrollar motricidad fina - tolerar recintos cerrados (laboratorio), mantener la concentración.</t>
  </si>
  <si>
    <t>Calidad de soldadura.</t>
  </si>
  <si>
    <t xml:space="preserve">Manejo de máquinas convencionales y CNC por arranque de viruta, conocimiento en materiales de ingeniería, </t>
  </si>
  <si>
    <t>Composición de materiales ferrosos y no ferrosos.</t>
  </si>
  <si>
    <t>Metodología de la investigación - Capacitación específica en Metrología de Dureza</t>
  </si>
  <si>
    <t>Vocabulario en metrología, esquemas de trazabilidad, tecnicas analíticas de medición, incertidumbre, desarrollo de métodos</t>
  </si>
  <si>
    <t>Modelo de reconocimiento y Medición de grupos de investigación de Minciencias.</t>
  </si>
  <si>
    <t>técnicas y principios de las mediciones de cantidad de sustancia de analitos químicos</t>
  </si>
  <si>
    <t>Investigación científica en el campo de la química analítica</t>
  </si>
  <si>
    <t>Estadística para interpretación de datos de análisis químicos</t>
  </si>
  <si>
    <t xml:space="preserve">Estadística aplicada al campo de la metrología química. </t>
  </si>
  <si>
    <t xml:space="preserve">Métodos instrumentales de medición en química y biología. </t>
  </si>
  <si>
    <t xml:space="preserve">Validación de métodos analíticos-Eurachem Guide. </t>
  </si>
  <si>
    <t>Vocabulario internacional de metrología, Sistema Internacional de Unidades - SI, estimación de la incertidumbre de medición.</t>
  </si>
  <si>
    <t xml:space="preserve">Métodos de caracterización de materiales de referencia. </t>
  </si>
  <si>
    <t xml:space="preserve">Caracterización de materiales de referencia acorde con ISO 35. </t>
  </si>
  <si>
    <t>Normalización</t>
  </si>
  <si>
    <t>Adaptación al cambio</t>
  </si>
  <si>
    <t>Integridad del Servidor Público</t>
  </si>
  <si>
    <t>Empatía y Solidaridad</t>
  </si>
  <si>
    <t>Resiliencia</t>
  </si>
  <si>
    <t>Liderazgo e iniciativa</t>
  </si>
  <si>
    <t>Modelo Estandar de Control Interno MECI</t>
  </si>
  <si>
    <t>Normas y procedimientos de mecanismos alternativos de solución de conflictos.</t>
  </si>
  <si>
    <t>Transfomacion Digital</t>
  </si>
  <si>
    <t>Gestión de Tecnología de Información</t>
  </si>
  <si>
    <t>Tecnología de Información</t>
  </si>
  <si>
    <t>Manejo de herramientas ofimáticas</t>
  </si>
  <si>
    <t>Herramientas computacionales (ejemplo: Python, Octave).</t>
  </si>
  <si>
    <t>Software de diseño mecánico</t>
  </si>
  <si>
    <t>Manejo de SolidWorks, simulaciones, diseño de producto.</t>
  </si>
  <si>
    <t>Manejo de software especializado (LabView, Excel®)</t>
  </si>
  <si>
    <t>Actualización LabVIEW</t>
  </si>
  <si>
    <t>Herramientas de Software para adquisición de datos de equipos de laboratorio</t>
  </si>
  <si>
    <t>Herramientas de Software para análisis de datos (R, Matlab, Otros)</t>
  </si>
  <si>
    <t>Manejo de Word y Excel.</t>
  </si>
  <si>
    <t>Proyect Management, gestión de riesgo</t>
  </si>
  <si>
    <t>Macros en Excel.</t>
  </si>
  <si>
    <t>Conocimiento de plataformas digitales</t>
  </si>
  <si>
    <t>Programación y simulación.</t>
  </si>
  <si>
    <t>ISOLUCION</t>
  </si>
  <si>
    <t>BPMetro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</si>
</sst>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0.0%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0"/>
      <color theme="3" tint="-0.499984740745262"/>
      <name val="Arial Narrow"/>
      <family val="2"/>
    </font>
    <font>
      <b/>
      <sz val="9"/>
      <color theme="1"/>
      <name val="Arial Narrow"/>
      <family val="2"/>
    </font>
    <font>
      <sz val="9"/>
      <color theme="1" tint="0.499984740745262"/>
      <name val="Calibri Light"/>
      <family val="2"/>
      <scheme val="major"/>
    </font>
    <font>
      <b/>
      <sz val="11"/>
      <color theme="1" tint="0.34998626667073579"/>
      <name val="Calibri"/>
      <family val="2"/>
      <scheme val="minor"/>
    </font>
    <font>
      <sz val="28"/>
      <color theme="0" tint="-0.24994659260841701"/>
      <name val="Calibri Light"/>
      <family val="2"/>
      <scheme val="major"/>
    </font>
    <font>
      <b/>
      <sz val="18"/>
      <color theme="1"/>
      <name val="Calibri"/>
      <family val="2"/>
      <scheme val="minor"/>
    </font>
    <font>
      <b/>
      <sz val="12"/>
      <name val="Arial Narrow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Arial Narrow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Arial Narrow"/>
      <family val="2"/>
    </font>
    <font>
      <b/>
      <sz val="12"/>
      <color rgb="FFFFFFFF"/>
      <name val="Arial Narrow"/>
      <family val="2"/>
    </font>
    <font>
      <sz val="12"/>
      <color theme="1"/>
      <name val="Calibri"/>
      <family val="2"/>
      <scheme val="minor"/>
    </font>
    <font>
      <sz val="12"/>
      <color theme="1" tint="0.249977111117893"/>
      <name val="Arial Narrow"/>
      <family val="2"/>
    </font>
    <font>
      <sz val="12"/>
      <color rgb="FF404040"/>
      <name val="Arial Narrow"/>
      <family val="2"/>
    </font>
    <font>
      <sz val="12"/>
      <name val="Arial Narrow"/>
      <family val="2"/>
    </font>
    <font>
      <sz val="12"/>
      <color theme="0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color rgb="FFFFFFFF"/>
      <name val="Arial Narrow"/>
      <family val="2"/>
    </font>
    <font>
      <b/>
      <sz val="12"/>
      <color theme="0"/>
      <name val="Calibri"/>
      <family val="2"/>
      <scheme val="minor"/>
    </font>
    <font>
      <sz val="13"/>
      <color indexed="81"/>
      <name val="Tahoma"/>
      <family val="2"/>
    </font>
    <font>
      <b/>
      <sz val="13"/>
      <color indexed="81"/>
      <name val="Tahoma"/>
      <family val="2"/>
    </font>
    <font>
      <b/>
      <sz val="12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D0D0D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rgb="FF00B05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0" tint="-0.1499679555650502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theme="0" tint="-0.499984740745262"/>
      </right>
      <top style="medium">
        <color rgb="FF000000"/>
      </top>
      <bottom style="medium">
        <color rgb="FF000000"/>
      </bottom>
      <diagonal/>
    </border>
    <border>
      <left style="thin">
        <color theme="0" tint="-0.499984740745262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0" fillId="0" borderId="0">
      <alignment vertical="center"/>
    </xf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Alignment="0" applyProtection="0"/>
    <xf numFmtId="0" fontId="12" fillId="0" borderId="20" applyNumberFormat="0" applyProtection="0">
      <alignment vertical="center"/>
    </xf>
    <xf numFmtId="0" fontId="1" fillId="0" borderId="0"/>
  </cellStyleXfs>
  <cellXfs count="174">
    <xf numFmtId="0" fontId="0" fillId="0" borderId="0" xfId="0"/>
    <xf numFmtId="0" fontId="0" fillId="3" borderId="0" xfId="0" applyFill="1"/>
    <xf numFmtId="9" fontId="1" fillId="0" borderId="0" xfId="1" applyFont="1"/>
    <xf numFmtId="0" fontId="6" fillId="0" borderId="0" xfId="0" applyFont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2" fillId="5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justify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justify" vertical="center"/>
    </xf>
    <xf numFmtId="0" fontId="5" fillId="5" borderId="1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0" xfId="0" applyFont="1" applyFill="1" applyAlignment="1">
      <alignment horizontal="justify" vertical="center"/>
    </xf>
    <xf numFmtId="0" fontId="9" fillId="0" borderId="0" xfId="0" applyFont="1" applyAlignment="1">
      <alignment horizontal="left"/>
    </xf>
    <xf numFmtId="0" fontId="1" fillId="0" borderId="0" xfId="7"/>
    <xf numFmtId="0" fontId="3" fillId="11" borderId="11" xfId="7" applyFont="1" applyFill="1" applyBorder="1" applyAlignment="1">
      <alignment horizontal="center" vertical="center"/>
    </xf>
    <xf numFmtId="0" fontId="3" fillId="7" borderId="12" xfId="7" applyFont="1" applyFill="1" applyBorder="1" applyAlignment="1">
      <alignment horizontal="center" vertical="center"/>
    </xf>
    <xf numFmtId="0" fontId="3" fillId="7" borderId="9" xfId="7" applyFont="1" applyFill="1" applyBorder="1" applyAlignment="1">
      <alignment horizontal="center" vertical="center"/>
    </xf>
    <xf numFmtId="0" fontId="3" fillId="11" borderId="11" xfId="7" applyFont="1" applyFill="1" applyBorder="1" applyAlignment="1">
      <alignment vertical="center"/>
    </xf>
    <xf numFmtId="0" fontId="3" fillId="7" borderId="12" xfId="7" applyFont="1" applyFill="1" applyBorder="1" applyAlignment="1">
      <alignment vertical="center"/>
    </xf>
    <xf numFmtId="0" fontId="3" fillId="11" borderId="12" xfId="7" applyFont="1" applyFill="1" applyBorder="1" applyAlignment="1">
      <alignment horizontal="center" vertical="center"/>
    </xf>
    <xf numFmtId="0" fontId="2" fillId="9" borderId="9" xfId="7" applyFont="1" applyFill="1" applyBorder="1" applyAlignment="1">
      <alignment vertical="center"/>
    </xf>
    <xf numFmtId="0" fontId="2" fillId="9" borderId="29" xfId="7" applyFont="1" applyFill="1" applyBorder="1" applyAlignment="1">
      <alignment vertical="center"/>
    </xf>
    <xf numFmtId="0" fontId="2" fillId="9" borderId="11" xfId="7" applyFont="1" applyFill="1" applyBorder="1" applyAlignment="1">
      <alignment vertical="center"/>
    </xf>
    <xf numFmtId="0" fontId="2" fillId="9" borderId="12" xfId="7" applyFont="1" applyFill="1" applyBorder="1" applyAlignment="1">
      <alignment vertical="center"/>
    </xf>
    <xf numFmtId="0" fontId="2" fillId="9" borderId="30" xfId="7" applyFont="1" applyFill="1" applyBorder="1" applyAlignment="1">
      <alignment vertical="center"/>
    </xf>
    <xf numFmtId="0" fontId="2" fillId="9" borderId="31" xfId="7" applyFont="1" applyFill="1" applyBorder="1" applyAlignment="1">
      <alignment vertical="center"/>
    </xf>
    <xf numFmtId="0" fontId="2" fillId="9" borderId="27" xfId="7" applyFont="1" applyFill="1" applyBorder="1" applyAlignment="1">
      <alignment vertical="center"/>
    </xf>
    <xf numFmtId="0" fontId="15" fillId="7" borderId="1" xfId="7" applyFont="1" applyFill="1" applyBorder="1" applyAlignment="1">
      <alignment horizontal="center" vertical="center"/>
    </xf>
    <xf numFmtId="0" fontId="16" fillId="3" borderId="1" xfId="7" applyFont="1" applyFill="1" applyBorder="1" applyAlignment="1">
      <alignment vertical="center"/>
    </xf>
    <xf numFmtId="0" fontId="17" fillId="0" borderId="1" xfId="7" applyFont="1" applyBorder="1" applyAlignment="1">
      <alignment horizontal="center" vertical="center" wrapText="1"/>
    </xf>
    <xf numFmtId="0" fontId="17" fillId="0" borderId="9" xfId="7" applyFont="1" applyBorder="1" applyAlignment="1">
      <alignment horizontal="center" vertical="center" wrapText="1"/>
    </xf>
    <xf numFmtId="0" fontId="18" fillId="0" borderId="11" xfId="7" applyFont="1" applyBorder="1" applyAlignment="1">
      <alignment horizontal="center" vertical="center"/>
    </xf>
    <xf numFmtId="0" fontId="18" fillId="0" borderId="12" xfId="7" applyFont="1" applyBorder="1" applyAlignment="1">
      <alignment horizontal="center" vertical="center"/>
    </xf>
    <xf numFmtId="0" fontId="1" fillId="8" borderId="11" xfId="7" applyFill="1" applyBorder="1" applyAlignment="1">
      <alignment horizontal="center" vertical="center"/>
    </xf>
    <xf numFmtId="0" fontId="18" fillId="7" borderId="12" xfId="7" applyFont="1" applyFill="1" applyBorder="1" applyAlignment="1">
      <alignment horizontal="center" vertical="center"/>
    </xf>
    <xf numFmtId="0" fontId="18" fillId="3" borderId="11" xfId="7" applyFont="1" applyFill="1" applyBorder="1" applyAlignment="1">
      <alignment horizontal="center" vertical="center"/>
    </xf>
    <xf numFmtId="0" fontId="18" fillId="0" borderId="9" xfId="7" applyFont="1" applyBorder="1" applyAlignment="1">
      <alignment horizontal="center" vertical="center"/>
    </xf>
    <xf numFmtId="0" fontId="1" fillId="0" borderId="12" xfId="7" applyBorder="1"/>
    <xf numFmtId="0" fontId="19" fillId="0" borderId="11" xfId="7" applyFont="1" applyBorder="1" applyAlignment="1">
      <alignment horizontal="center" vertical="center" wrapText="1"/>
    </xf>
    <xf numFmtId="0" fontId="19" fillId="0" borderId="1" xfId="7" applyFont="1" applyBorder="1" applyAlignment="1">
      <alignment horizontal="center" vertical="center"/>
    </xf>
    <xf numFmtId="9" fontId="19" fillId="0" borderId="12" xfId="7" applyNumberFormat="1" applyFont="1" applyBorder="1" applyAlignment="1">
      <alignment horizontal="center" vertical="center"/>
    </xf>
    <xf numFmtId="0" fontId="15" fillId="0" borderId="1" xfId="7" applyFont="1" applyBorder="1" applyAlignment="1">
      <alignment horizontal="center" vertical="center"/>
    </xf>
    <xf numFmtId="0" fontId="1" fillId="0" borderId="11" xfId="7" applyBorder="1"/>
    <xf numFmtId="0" fontId="18" fillId="8" borderId="11" xfId="7" applyFont="1" applyFill="1" applyBorder="1" applyAlignment="1">
      <alignment horizontal="center" vertical="center"/>
    </xf>
    <xf numFmtId="0" fontId="16" fillId="3" borderId="1" xfId="7" applyFont="1" applyFill="1" applyBorder="1" applyAlignment="1">
      <alignment horizontal="left" vertical="center" wrapText="1"/>
    </xf>
    <xf numFmtId="0" fontId="15" fillId="3" borderId="1" xfId="7" applyFont="1" applyFill="1" applyBorder="1" applyAlignment="1">
      <alignment horizontal="center" vertical="center"/>
    </xf>
    <xf numFmtId="0" fontId="18" fillId="11" borderId="11" xfId="7" applyFont="1" applyFill="1" applyBorder="1" applyAlignment="1">
      <alignment horizontal="center" vertical="center"/>
    </xf>
    <xf numFmtId="0" fontId="16" fillId="3" borderId="1" xfId="7" applyFont="1" applyFill="1" applyBorder="1" applyAlignment="1">
      <alignment wrapText="1"/>
    </xf>
    <xf numFmtId="0" fontId="17" fillId="0" borderId="1" xfId="7" applyFont="1" applyBorder="1" applyAlignment="1">
      <alignment horizontal="center" vertical="center"/>
    </xf>
    <xf numFmtId="0" fontId="16" fillId="3" borderId="1" xfId="7" applyFont="1" applyFill="1" applyBorder="1"/>
    <xf numFmtId="0" fontId="16" fillId="3" borderId="1" xfId="7" applyFont="1" applyFill="1" applyBorder="1" applyAlignment="1">
      <alignment vertical="center" wrapText="1"/>
    </xf>
    <xf numFmtId="0" fontId="1" fillId="11" borderId="11" xfId="7" applyFill="1" applyBorder="1" applyAlignment="1">
      <alignment horizontal="center" vertical="center"/>
    </xf>
    <xf numFmtId="0" fontId="1" fillId="13" borderId="0" xfId="7" applyFill="1"/>
    <xf numFmtId="0" fontId="16" fillId="0" borderId="1" xfId="7" applyFont="1" applyBorder="1" applyAlignment="1">
      <alignment vertical="center" wrapText="1"/>
    </xf>
    <xf numFmtId="0" fontId="17" fillId="0" borderId="29" xfId="7" applyFont="1" applyBorder="1" applyAlignment="1">
      <alignment horizontal="center" vertical="center"/>
    </xf>
    <xf numFmtId="0" fontId="19" fillId="0" borderId="26" xfId="7" applyFont="1" applyBorder="1" applyAlignment="1">
      <alignment horizontal="center" vertical="center" wrapText="1"/>
    </xf>
    <xf numFmtId="0" fontId="20" fillId="0" borderId="0" xfId="7" applyFont="1" applyAlignment="1">
      <alignment horizontal="left"/>
    </xf>
    <xf numFmtId="0" fontId="18" fillId="0" borderId="0" xfId="7" applyFont="1" applyAlignment="1">
      <alignment horizontal="center" vertical="center"/>
    </xf>
    <xf numFmtId="0" fontId="20" fillId="0" borderId="0" xfId="7" applyFont="1"/>
    <xf numFmtId="0" fontId="17" fillId="0" borderId="1" xfId="7" applyFont="1" applyBorder="1" applyAlignment="1">
      <alignment horizontal="justify" vertical="center"/>
    </xf>
    <xf numFmtId="0" fontId="0" fillId="0" borderId="0" xfId="0" applyAlignment="1">
      <alignment horizontal="center"/>
    </xf>
    <xf numFmtId="9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9" fontId="3" fillId="2" borderId="8" xfId="0" applyNumberFormat="1" applyFont="1" applyFill="1" applyBorder="1" applyAlignment="1">
      <alignment horizontal="center" vertical="center" wrapText="1"/>
    </xf>
    <xf numFmtId="9" fontId="23" fillId="10" borderId="7" xfId="0" applyNumberFormat="1" applyFont="1" applyFill="1" applyBorder="1" applyAlignment="1">
      <alignment horizontal="center" vertical="center" wrapText="1"/>
    </xf>
    <xf numFmtId="9" fontId="24" fillId="19" borderId="36" xfId="1" applyFont="1" applyFill="1" applyBorder="1" applyAlignment="1">
      <alignment horizontal="center" wrapText="1"/>
    </xf>
    <xf numFmtId="0" fontId="23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3" fillId="16" borderId="11" xfId="0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9" fontId="3" fillId="16" borderId="1" xfId="1" applyFont="1" applyFill="1" applyBorder="1" applyAlignment="1">
      <alignment horizontal="center" vertical="center" wrapText="1"/>
    </xf>
    <xf numFmtId="0" fontId="3" fillId="16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19" borderId="35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9" fontId="18" fillId="0" borderId="1" xfId="1" applyFont="1" applyFill="1" applyBorder="1" applyAlignment="1">
      <alignment horizontal="center" vertical="center" wrapText="1"/>
    </xf>
    <xf numFmtId="9" fontId="29" fillId="17" borderId="1" xfId="1" applyFont="1" applyFill="1" applyBorder="1" applyAlignment="1">
      <alignment horizontal="center" vertical="center"/>
    </xf>
    <xf numFmtId="9" fontId="29" fillId="18" borderId="1" xfId="1" applyFont="1" applyFill="1" applyBorder="1" applyAlignment="1">
      <alignment horizontal="center" vertical="center"/>
    </xf>
    <xf numFmtId="9" fontId="25" fillId="14" borderId="27" xfId="1" applyFont="1" applyFill="1" applyBorder="1" applyAlignment="1">
      <alignment horizontal="center"/>
    </xf>
    <xf numFmtId="9" fontId="26" fillId="14" borderId="1" xfId="1" applyFont="1" applyFill="1" applyBorder="1" applyAlignment="1">
      <alignment horizontal="center"/>
    </xf>
    <xf numFmtId="9" fontId="25" fillId="14" borderId="1" xfId="1" applyFont="1" applyFill="1" applyBorder="1" applyAlignment="1">
      <alignment horizontal="center"/>
    </xf>
    <xf numFmtId="0" fontId="23" fillId="0" borderId="16" xfId="0" applyFont="1" applyBorder="1" applyAlignment="1">
      <alignment horizontal="left"/>
    </xf>
    <xf numFmtId="9" fontId="31" fillId="19" borderId="37" xfId="1" applyFont="1" applyFill="1" applyBorder="1" applyAlignment="1">
      <alignment horizontal="center"/>
    </xf>
    <xf numFmtId="9" fontId="30" fillId="19" borderId="34" xfId="1" applyFont="1" applyFill="1" applyBorder="1" applyAlignment="1">
      <alignment horizontal="center"/>
    </xf>
    <xf numFmtId="9" fontId="31" fillId="19" borderId="31" xfId="1" applyFont="1" applyFill="1" applyBorder="1" applyAlignment="1">
      <alignment horizontal="center"/>
    </xf>
    <xf numFmtId="0" fontId="27" fillId="3" borderId="1" xfId="0" applyFont="1" applyFill="1" applyBorder="1" applyAlignment="1">
      <alignment horizontal="left" vertical="center" wrapText="1"/>
    </xf>
    <xf numFmtId="0" fontId="25" fillId="0" borderId="1" xfId="0" applyFont="1" applyBorder="1"/>
    <xf numFmtId="0" fontId="25" fillId="0" borderId="12" xfId="0" applyFont="1" applyBorder="1"/>
    <xf numFmtId="0" fontId="26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center" vertical="center" wrapText="1"/>
    </xf>
    <xf numFmtId="9" fontId="26" fillId="0" borderId="1" xfId="1" applyFont="1" applyFill="1" applyBorder="1" applyAlignment="1">
      <alignment horizontal="center" vertical="center" wrapText="1"/>
    </xf>
    <xf numFmtId="9" fontId="25" fillId="0" borderId="12" xfId="1" applyFont="1" applyBorder="1"/>
    <xf numFmtId="0" fontId="23" fillId="0" borderId="0" xfId="0" applyFont="1" applyAlignment="1">
      <alignment horizontal="left" vertical="center" wrapText="1"/>
    </xf>
    <xf numFmtId="0" fontId="26" fillId="3" borderId="1" xfId="0" applyFont="1" applyFill="1" applyBorder="1" applyAlignment="1">
      <alignment horizontal="center" vertical="center" wrapText="1"/>
    </xf>
    <xf numFmtId="9" fontId="25" fillId="14" borderId="27" xfId="1" applyFont="1" applyFill="1" applyBorder="1" applyAlignment="1">
      <alignment horizontal="center" vertical="center"/>
    </xf>
    <xf numFmtId="9" fontId="25" fillId="14" borderId="1" xfId="1" applyFont="1" applyFill="1" applyBorder="1" applyAlignment="1">
      <alignment horizontal="center" vertical="center"/>
    </xf>
    <xf numFmtId="9" fontId="26" fillId="0" borderId="12" xfId="1" applyFont="1" applyFill="1" applyBorder="1" applyAlignment="1">
      <alignment horizontal="center" vertical="center" wrapText="1"/>
    </xf>
    <xf numFmtId="0" fontId="27" fillId="15" borderId="1" xfId="0" applyFont="1" applyFill="1" applyBorder="1" applyAlignment="1">
      <alignment horizontal="left" vertical="center" wrapText="1"/>
    </xf>
    <xf numFmtId="0" fontId="28" fillId="15" borderId="1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left"/>
    </xf>
    <xf numFmtId="0" fontId="27" fillId="15" borderId="1" xfId="0" applyFont="1" applyFill="1" applyBorder="1" applyAlignment="1">
      <alignment horizontal="center" vertical="center" wrapText="1"/>
    </xf>
    <xf numFmtId="9" fontId="25" fillId="0" borderId="1" xfId="1" applyFont="1" applyBorder="1"/>
    <xf numFmtId="0" fontId="25" fillId="3" borderId="1" xfId="0" applyFont="1" applyFill="1" applyBorder="1"/>
    <xf numFmtId="9" fontId="30" fillId="19" borderId="38" xfId="1" applyFont="1" applyFill="1" applyBorder="1" applyAlignment="1">
      <alignment horizontal="center"/>
    </xf>
    <xf numFmtId="0" fontId="25" fillId="2" borderId="19" xfId="0" applyFont="1" applyFill="1" applyBorder="1"/>
    <xf numFmtId="0" fontId="23" fillId="2" borderId="13" xfId="0" applyFont="1" applyFill="1" applyBorder="1" applyAlignment="1">
      <alignment horizontal="left"/>
    </xf>
    <xf numFmtId="165" fontId="3" fillId="2" borderId="14" xfId="0" applyNumberFormat="1" applyFont="1" applyFill="1" applyBorder="1" applyAlignment="1">
      <alignment horizontal="center" vertical="center" wrapText="1"/>
    </xf>
    <xf numFmtId="0" fontId="25" fillId="0" borderId="0" xfId="0" applyFont="1"/>
    <xf numFmtId="9" fontId="25" fillId="0" borderId="0" xfId="1" applyFont="1"/>
    <xf numFmtId="9" fontId="32" fillId="20" borderId="1" xfId="1" applyFont="1" applyFill="1" applyBorder="1" applyAlignment="1">
      <alignment horizontal="center" vertical="center"/>
    </xf>
    <xf numFmtId="9" fontId="29" fillId="20" borderId="1" xfId="1" applyFont="1" applyFill="1" applyBorder="1" applyAlignment="1">
      <alignment horizontal="center" vertical="center"/>
    </xf>
    <xf numFmtId="9" fontId="29" fillId="21" borderId="1" xfId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9" fontId="35" fillId="10" borderId="12" xfId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6" fillId="22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3" fillId="10" borderId="27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3" fillId="16" borderId="32" xfId="0" applyFont="1" applyFill="1" applyBorder="1" applyAlignment="1">
      <alignment horizontal="center" vertical="center" wrapText="1"/>
    </xf>
    <xf numFmtId="0" fontId="3" fillId="16" borderId="16" xfId="0" applyFont="1" applyFill="1" applyBorder="1" applyAlignment="1">
      <alignment horizontal="center" vertical="center" wrapText="1"/>
    </xf>
    <xf numFmtId="0" fontId="3" fillId="16" borderId="33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1" fillId="0" borderId="0" xfId="7" applyAlignment="1">
      <alignment horizontal="center"/>
    </xf>
    <xf numFmtId="0" fontId="13" fillId="0" borderId="6" xfId="7" applyFont="1" applyBorder="1" applyAlignment="1">
      <alignment horizontal="center" vertical="center" wrapText="1"/>
    </xf>
    <xf numFmtId="0" fontId="13" fillId="0" borderId="21" xfId="7" applyFont="1" applyBorder="1" applyAlignment="1">
      <alignment horizontal="center" vertical="center" wrapText="1"/>
    </xf>
    <xf numFmtId="0" fontId="13" fillId="0" borderId="22" xfId="7" applyFont="1" applyBorder="1" applyAlignment="1">
      <alignment horizontal="center" vertical="center" wrapText="1"/>
    </xf>
    <xf numFmtId="0" fontId="13" fillId="0" borderId="23" xfId="7" applyFont="1" applyBorder="1" applyAlignment="1">
      <alignment horizontal="center" vertical="center" wrapText="1"/>
    </xf>
    <xf numFmtId="0" fontId="13" fillId="0" borderId="0" xfId="7" applyFont="1" applyAlignment="1">
      <alignment horizontal="center" vertical="center" wrapText="1"/>
    </xf>
    <xf numFmtId="0" fontId="13" fillId="0" borderId="24" xfId="7" applyFont="1" applyBorder="1" applyAlignment="1">
      <alignment horizontal="center" vertical="center" wrapText="1"/>
    </xf>
    <xf numFmtId="0" fontId="13" fillId="0" borderId="25" xfId="7" applyFont="1" applyBorder="1" applyAlignment="1">
      <alignment horizontal="center" vertical="center" wrapText="1"/>
    </xf>
    <xf numFmtId="0" fontId="13" fillId="0" borderId="5" xfId="7" applyFont="1" applyBorder="1" applyAlignment="1">
      <alignment horizontal="center" vertical="center" wrapText="1"/>
    </xf>
    <xf numFmtId="0" fontId="13" fillId="0" borderId="26" xfId="7" applyFont="1" applyBorder="1" applyAlignment="1">
      <alignment horizontal="center" vertical="center" wrapText="1"/>
    </xf>
    <xf numFmtId="0" fontId="3" fillId="11" borderId="1" xfId="7" applyFont="1" applyFill="1" applyBorder="1" applyAlignment="1">
      <alignment horizontal="center" vertical="center"/>
    </xf>
    <xf numFmtId="0" fontId="3" fillId="11" borderId="3" xfId="7" applyFont="1" applyFill="1" applyBorder="1" applyAlignment="1">
      <alignment horizontal="center" vertical="center" wrapText="1"/>
    </xf>
    <xf numFmtId="0" fontId="3" fillId="11" borderId="4" xfId="7" applyFont="1" applyFill="1" applyBorder="1" applyAlignment="1">
      <alignment horizontal="center" vertical="center" wrapText="1"/>
    </xf>
    <xf numFmtId="0" fontId="3" fillId="11" borderId="2" xfId="7" applyFont="1" applyFill="1" applyBorder="1" applyAlignment="1">
      <alignment horizontal="center" vertical="center" wrapText="1"/>
    </xf>
    <xf numFmtId="0" fontId="3" fillId="11" borderId="9" xfId="7" applyFont="1" applyFill="1" applyBorder="1" applyAlignment="1">
      <alignment horizontal="center" vertical="center"/>
    </xf>
    <xf numFmtId="0" fontId="14" fillId="11" borderId="3" xfId="7" applyFont="1" applyFill="1" applyBorder="1" applyAlignment="1">
      <alignment horizontal="center" vertical="center"/>
    </xf>
    <xf numFmtId="0" fontId="14" fillId="11" borderId="6" xfId="7" applyFont="1" applyFill="1" applyBorder="1" applyAlignment="1">
      <alignment horizontal="center" vertical="center"/>
    </xf>
    <xf numFmtId="0" fontId="3" fillId="11" borderId="17" xfId="7" applyFont="1" applyFill="1" applyBorder="1" applyAlignment="1">
      <alignment horizontal="center" vertical="center" wrapText="1"/>
    </xf>
    <xf numFmtId="0" fontId="3" fillId="11" borderId="15" xfId="7" applyFont="1" applyFill="1" applyBorder="1" applyAlignment="1">
      <alignment horizontal="center" vertical="center" wrapText="1"/>
    </xf>
    <xf numFmtId="0" fontId="3" fillId="11" borderId="18" xfId="7" applyFont="1" applyFill="1" applyBorder="1" applyAlignment="1">
      <alignment horizontal="center" vertical="center" wrapText="1"/>
    </xf>
    <xf numFmtId="0" fontId="3" fillId="11" borderId="11" xfId="7" applyFont="1" applyFill="1" applyBorder="1" applyAlignment="1">
      <alignment horizontal="center" vertical="center" wrapText="1"/>
    </xf>
    <xf numFmtId="0" fontId="3" fillId="11" borderId="1" xfId="7" applyFont="1" applyFill="1" applyBorder="1" applyAlignment="1">
      <alignment horizontal="center" vertical="center" wrapText="1"/>
    </xf>
    <xf numFmtId="0" fontId="3" fillId="11" borderId="12" xfId="7" applyFont="1" applyFill="1" applyBorder="1" applyAlignment="1">
      <alignment horizontal="center" vertical="center" wrapText="1"/>
    </xf>
    <xf numFmtId="0" fontId="14" fillId="12" borderId="17" xfId="7" applyFont="1" applyFill="1" applyBorder="1" applyAlignment="1">
      <alignment horizontal="center" vertical="center"/>
    </xf>
    <xf numFmtId="0" fontId="14" fillId="12" borderId="18" xfId="7" applyFont="1" applyFill="1" applyBorder="1" applyAlignment="1">
      <alignment horizontal="center" vertical="center"/>
    </xf>
    <xf numFmtId="0" fontId="14" fillId="13" borderId="17" xfId="7" applyFont="1" applyFill="1" applyBorder="1" applyAlignment="1">
      <alignment horizontal="center" vertical="center"/>
    </xf>
    <xf numFmtId="0" fontId="14" fillId="13" borderId="18" xfId="7" applyFont="1" applyFill="1" applyBorder="1" applyAlignment="1">
      <alignment horizontal="center" vertical="center"/>
    </xf>
    <xf numFmtId="0" fontId="14" fillId="11" borderId="17" xfId="7" applyFont="1" applyFill="1" applyBorder="1" applyAlignment="1">
      <alignment horizontal="center" vertical="center"/>
    </xf>
    <xf numFmtId="0" fontId="14" fillId="11" borderId="28" xfId="7" applyFont="1" applyFill="1" applyBorder="1" applyAlignment="1">
      <alignment horizontal="center" vertical="center"/>
    </xf>
    <xf numFmtId="0" fontId="19" fillId="0" borderId="24" xfId="7" applyFont="1" applyBorder="1" applyAlignment="1">
      <alignment horizontal="center" vertical="center" wrapText="1"/>
    </xf>
    <xf numFmtId="0" fontId="3" fillId="11" borderId="27" xfId="7" applyFont="1" applyFill="1" applyBorder="1" applyAlignment="1">
      <alignment horizontal="center" vertical="center"/>
    </xf>
    <xf numFmtId="0" fontId="14" fillId="11" borderId="18" xfId="7" applyFont="1" applyFill="1" applyBorder="1" applyAlignment="1">
      <alignment horizontal="center" vertical="center"/>
    </xf>
    <xf numFmtId="0" fontId="14" fillId="12" borderId="28" xfId="7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26" fillId="0" borderId="1" xfId="0" applyFont="1" applyFill="1" applyBorder="1" applyAlignment="1">
      <alignment horizontal="center" vertical="center" wrapText="1"/>
    </xf>
  </cellXfs>
  <cellStyles count="8">
    <cellStyle name="Encabezado 1 2" xfId="6"/>
    <cellStyle name="Millares 2" xfId="4"/>
    <cellStyle name="Normal" xfId="0" builtinId="0"/>
    <cellStyle name="Normal 2" xfId="2"/>
    <cellStyle name="Normal 2 2" xfId="7"/>
    <cellStyle name="Porcentaje" xfId="1" builtinId="5"/>
    <cellStyle name="Porcentaje 2" xfId="3"/>
    <cellStyle name="Título 2 2" xf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justify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 Narrow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3" tint="-0.499984740745262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0" indent="0" justifyLastLine="0" shrinkToFit="0" readingOrder="0"/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color auto="1"/>
      </font>
      <fill>
        <patternFill>
          <bgColor theme="9" tint="-0.24994659260841701"/>
        </patternFill>
      </fill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1" tint="0.499984740745262"/>
      </font>
      <fill>
        <patternFill patternType="none">
          <bgColor auto="1"/>
        </patternFill>
      </fill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5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499984740745262"/>
      </font>
      <border diagonalUp="0" diagonalDown="0"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</dxfs>
  <tableStyles count="1" defaultTableStyle="TableStyleMedium2" defaultPivotStyle="PivotStyleLight16">
    <tableStyle name="Employee Training Tracker - Info" pivot="0" count="4">
      <tableStyleElement type="wholeTable" dxfId="13"/>
      <tableStyleElement type="headerRow" dxfId="12"/>
      <tableStyleElement type="totalRow" dxfId="11"/>
      <tableStyleElement type="firstColumn" dxfId="10"/>
    </tableStyle>
  </tableStyles>
  <colors>
    <mruColors>
      <color rgb="FFFF66FF"/>
      <color rgb="FFCC99FF"/>
      <color rgb="FF808000"/>
      <color rgb="FF791E05"/>
      <color rgb="FFFDCFD6"/>
      <color rgb="FFFBF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326969</xdr:colOff>
      <xdr:row>0</xdr:row>
      <xdr:rowOff>19496</xdr:rowOff>
    </xdr:from>
    <xdr:ext cx="3048000" cy="1185333"/>
    <xdr:pic>
      <xdr:nvPicPr>
        <xdr:cNvPr id="2" name="Imagen 1">
          <a:extLst>
            <a:ext uri="{FF2B5EF4-FFF2-40B4-BE49-F238E27FC236}">
              <a16:creationId xmlns:a16="http://schemas.microsoft.com/office/drawing/2014/main" id="{F524E1DE-AEF1-47E9-A599-020F861FF61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969" y="19496"/>
          <a:ext cx="3048000" cy="11853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arodriguez\BCK%20Johana%20Rodriguez%20271213\INM\TALENTO%20HUMANO\CAPACITACION\2018\Indicadores%20de%20Cobertura%20PI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stitutonacionalparaciegos-my.sharepoint.com/Users/STIVINSON/Documents/Joha/johana/laboral/CAPAC/Seguimiento%20Capacitacione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gistro%20de%20asistencia%20del%20emplead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2018 (2)"/>
      <sheetName val="Cálculos"/>
      <sheetName val="Indicadores de Cobertura PIC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C"/>
      <sheetName val="Datos de registro"/>
      <sheetName val="INDICADORES"/>
      <sheetName val="Seguimiento Capacitaciones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sta Calendario"/>
      <sheetName val="Seguimiento de bajas del emp..."/>
      <sheetName val="Lista de empleados"/>
      <sheetName val="Tipos de baja"/>
      <sheetName val="Días festivos de la empresa"/>
      <sheetName val="Registro de asistencia del em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3" name="Tabla3" displayName="Tabla3" ref="A3:D11" totalsRowShown="0" headerRowDxfId="6" dataDxfId="5" tableBorderDxfId="4">
  <autoFilter ref="A3:D11">
    <filterColumn colId="0" hiddenButton="1"/>
    <filterColumn colId="1" hiddenButton="1"/>
    <filterColumn colId="2" hiddenButton="1"/>
    <filterColumn colId="3" hiddenButton="1"/>
  </autoFilter>
  <tableColumns count="4">
    <tableColumn id="1" name="COMPETENCIA ASOCIADA" dataDxfId="3"/>
    <tableColumn id="2" name="PROCESO " dataDxfId="2"/>
    <tableColumn id="3" name="CLASIFICACIÓN" dataDxfId="1"/>
    <tableColumn id="4" name="ACTIVIDAD PROPUESTA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0"/>
  <sheetViews>
    <sheetView tabSelected="1" view="pageBreakPreview" zoomScale="25" zoomScaleNormal="25" zoomScaleSheetLayoutView="25" workbookViewId="0">
      <selection activeCell="A8" sqref="A8"/>
    </sheetView>
  </sheetViews>
  <sheetFormatPr baseColWidth="10" defaultColWidth="11.44140625" defaultRowHeight="14.4" x14ac:dyDescent="0.3"/>
  <cols>
    <col min="1" max="1" width="5.44140625" customWidth="1"/>
    <col min="2" max="2" width="20.44140625" customWidth="1"/>
    <col min="3" max="3" width="27.44140625" customWidth="1"/>
    <col min="4" max="4" width="24.33203125" customWidth="1"/>
    <col min="5" max="5" width="67.109375" customWidth="1"/>
    <col min="6" max="6" width="29.6640625" style="70" customWidth="1"/>
    <col min="7" max="7" width="36.5546875" customWidth="1"/>
    <col min="8" max="8" width="24.33203125" customWidth="1"/>
    <col min="9" max="9" width="14.6640625" style="2" customWidth="1"/>
    <col min="10" max="10" width="22" style="2" customWidth="1"/>
    <col min="11" max="11" width="22.109375" customWidth="1"/>
    <col min="12" max="12" width="22.6640625" customWidth="1"/>
    <col min="13" max="13" width="24.33203125" customWidth="1"/>
    <col min="15" max="15" width="14.109375" customWidth="1"/>
    <col min="17" max="17" width="13.88671875" customWidth="1"/>
    <col min="19" max="19" width="15.33203125" customWidth="1"/>
    <col min="21" max="21" width="14.44140625" customWidth="1"/>
    <col min="22" max="22" width="25.44140625" style="22" hidden="1" customWidth="1"/>
    <col min="23" max="23" width="22.33203125" customWidth="1"/>
    <col min="24" max="24" width="12.44140625" customWidth="1"/>
    <col min="264" max="264" width="5.44140625" customWidth="1"/>
    <col min="265" max="265" width="20.109375" customWidth="1"/>
    <col min="266" max="267" width="20.44140625" customWidth="1"/>
    <col min="268" max="268" width="32.5546875" customWidth="1"/>
    <col min="269" max="269" width="12" customWidth="1"/>
    <col min="520" max="520" width="5.44140625" customWidth="1"/>
    <col min="521" max="521" width="20.109375" customWidth="1"/>
    <col min="522" max="523" width="20.44140625" customWidth="1"/>
    <col min="524" max="524" width="32.5546875" customWidth="1"/>
    <col min="525" max="525" width="12" customWidth="1"/>
    <col min="776" max="776" width="5.44140625" customWidth="1"/>
    <col min="777" max="777" width="20.109375" customWidth="1"/>
    <col min="778" max="779" width="20.44140625" customWidth="1"/>
    <col min="780" max="780" width="32.5546875" customWidth="1"/>
    <col min="781" max="781" width="12" customWidth="1"/>
    <col min="1032" max="1032" width="5.44140625" customWidth="1"/>
    <col min="1033" max="1033" width="20.109375" customWidth="1"/>
    <col min="1034" max="1035" width="20.44140625" customWidth="1"/>
    <col min="1036" max="1036" width="32.5546875" customWidth="1"/>
    <col min="1037" max="1037" width="12" customWidth="1"/>
    <col min="1288" max="1288" width="5.44140625" customWidth="1"/>
    <col min="1289" max="1289" width="20.109375" customWidth="1"/>
    <col min="1290" max="1291" width="20.44140625" customWidth="1"/>
    <col min="1292" max="1292" width="32.5546875" customWidth="1"/>
    <col min="1293" max="1293" width="12" customWidth="1"/>
    <col min="1544" max="1544" width="5.44140625" customWidth="1"/>
    <col min="1545" max="1545" width="20.109375" customWidth="1"/>
    <col min="1546" max="1547" width="20.44140625" customWidth="1"/>
    <col min="1548" max="1548" width="32.5546875" customWidth="1"/>
    <col min="1549" max="1549" width="12" customWidth="1"/>
    <col min="1800" max="1800" width="5.44140625" customWidth="1"/>
    <col min="1801" max="1801" width="20.109375" customWidth="1"/>
    <col min="1802" max="1803" width="20.44140625" customWidth="1"/>
    <col min="1804" max="1804" width="32.5546875" customWidth="1"/>
    <col min="1805" max="1805" width="12" customWidth="1"/>
    <col min="2056" max="2056" width="5.44140625" customWidth="1"/>
    <col min="2057" max="2057" width="20.109375" customWidth="1"/>
    <col min="2058" max="2059" width="20.44140625" customWidth="1"/>
    <col min="2060" max="2060" width="32.5546875" customWidth="1"/>
    <col min="2061" max="2061" width="12" customWidth="1"/>
    <col min="2312" max="2312" width="5.44140625" customWidth="1"/>
    <col min="2313" max="2313" width="20.109375" customWidth="1"/>
    <col min="2314" max="2315" width="20.44140625" customWidth="1"/>
    <col min="2316" max="2316" width="32.5546875" customWidth="1"/>
    <col min="2317" max="2317" width="12" customWidth="1"/>
    <col min="2568" max="2568" width="5.44140625" customWidth="1"/>
    <col min="2569" max="2569" width="20.109375" customWidth="1"/>
    <col min="2570" max="2571" width="20.44140625" customWidth="1"/>
    <col min="2572" max="2572" width="32.5546875" customWidth="1"/>
    <col min="2573" max="2573" width="12" customWidth="1"/>
    <col min="2824" max="2824" width="5.44140625" customWidth="1"/>
    <col min="2825" max="2825" width="20.109375" customWidth="1"/>
    <col min="2826" max="2827" width="20.44140625" customWidth="1"/>
    <col min="2828" max="2828" width="32.5546875" customWidth="1"/>
    <col min="2829" max="2829" width="12" customWidth="1"/>
    <col min="3080" max="3080" width="5.44140625" customWidth="1"/>
    <col min="3081" max="3081" width="20.109375" customWidth="1"/>
    <col min="3082" max="3083" width="20.44140625" customWidth="1"/>
    <col min="3084" max="3084" width="32.5546875" customWidth="1"/>
    <col min="3085" max="3085" width="12" customWidth="1"/>
    <col min="3336" max="3336" width="5.44140625" customWidth="1"/>
    <col min="3337" max="3337" width="20.109375" customWidth="1"/>
    <col min="3338" max="3339" width="20.44140625" customWidth="1"/>
    <col min="3340" max="3340" width="32.5546875" customWidth="1"/>
    <col min="3341" max="3341" width="12" customWidth="1"/>
    <col min="3592" max="3592" width="5.44140625" customWidth="1"/>
    <col min="3593" max="3593" width="20.109375" customWidth="1"/>
    <col min="3594" max="3595" width="20.44140625" customWidth="1"/>
    <col min="3596" max="3596" width="32.5546875" customWidth="1"/>
    <col min="3597" max="3597" width="12" customWidth="1"/>
    <col min="3848" max="3848" width="5.44140625" customWidth="1"/>
    <col min="3849" max="3849" width="20.109375" customWidth="1"/>
    <col min="3850" max="3851" width="20.44140625" customWidth="1"/>
    <col min="3852" max="3852" width="32.5546875" customWidth="1"/>
    <col min="3853" max="3853" width="12" customWidth="1"/>
    <col min="4104" max="4104" width="5.44140625" customWidth="1"/>
    <col min="4105" max="4105" width="20.109375" customWidth="1"/>
    <col min="4106" max="4107" width="20.44140625" customWidth="1"/>
    <col min="4108" max="4108" width="32.5546875" customWidth="1"/>
    <col min="4109" max="4109" width="12" customWidth="1"/>
    <col min="4360" max="4360" width="5.44140625" customWidth="1"/>
    <col min="4361" max="4361" width="20.109375" customWidth="1"/>
    <col min="4362" max="4363" width="20.44140625" customWidth="1"/>
    <col min="4364" max="4364" width="32.5546875" customWidth="1"/>
    <col min="4365" max="4365" width="12" customWidth="1"/>
    <col min="4616" max="4616" width="5.44140625" customWidth="1"/>
    <col min="4617" max="4617" width="20.109375" customWidth="1"/>
    <col min="4618" max="4619" width="20.44140625" customWidth="1"/>
    <col min="4620" max="4620" width="32.5546875" customWidth="1"/>
    <col min="4621" max="4621" width="12" customWidth="1"/>
    <col min="4872" max="4872" width="5.44140625" customWidth="1"/>
    <col min="4873" max="4873" width="20.109375" customWidth="1"/>
    <col min="4874" max="4875" width="20.44140625" customWidth="1"/>
    <col min="4876" max="4876" width="32.5546875" customWidth="1"/>
    <col min="4877" max="4877" width="12" customWidth="1"/>
    <col min="5128" max="5128" width="5.44140625" customWidth="1"/>
    <col min="5129" max="5129" width="20.109375" customWidth="1"/>
    <col min="5130" max="5131" width="20.44140625" customWidth="1"/>
    <col min="5132" max="5132" width="32.5546875" customWidth="1"/>
    <col min="5133" max="5133" width="12" customWidth="1"/>
    <col min="5384" max="5384" width="5.44140625" customWidth="1"/>
    <col min="5385" max="5385" width="20.109375" customWidth="1"/>
    <col min="5386" max="5387" width="20.44140625" customWidth="1"/>
    <col min="5388" max="5388" width="32.5546875" customWidth="1"/>
    <col min="5389" max="5389" width="12" customWidth="1"/>
    <col min="5640" max="5640" width="5.44140625" customWidth="1"/>
    <col min="5641" max="5641" width="20.109375" customWidth="1"/>
    <col min="5642" max="5643" width="20.44140625" customWidth="1"/>
    <col min="5644" max="5644" width="32.5546875" customWidth="1"/>
    <col min="5645" max="5645" width="12" customWidth="1"/>
    <col min="5896" max="5896" width="5.44140625" customWidth="1"/>
    <col min="5897" max="5897" width="20.109375" customWidth="1"/>
    <col min="5898" max="5899" width="20.44140625" customWidth="1"/>
    <col min="5900" max="5900" width="32.5546875" customWidth="1"/>
    <col min="5901" max="5901" width="12" customWidth="1"/>
    <col min="6152" max="6152" width="5.44140625" customWidth="1"/>
    <col min="6153" max="6153" width="20.109375" customWidth="1"/>
    <col min="6154" max="6155" width="20.44140625" customWidth="1"/>
    <col min="6156" max="6156" width="32.5546875" customWidth="1"/>
    <col min="6157" max="6157" width="12" customWidth="1"/>
    <col min="6408" max="6408" width="5.44140625" customWidth="1"/>
    <col min="6409" max="6409" width="20.109375" customWidth="1"/>
    <col min="6410" max="6411" width="20.44140625" customWidth="1"/>
    <col min="6412" max="6412" width="32.5546875" customWidth="1"/>
    <col min="6413" max="6413" width="12" customWidth="1"/>
    <col min="6664" max="6664" width="5.44140625" customWidth="1"/>
    <col min="6665" max="6665" width="20.109375" customWidth="1"/>
    <col min="6666" max="6667" width="20.44140625" customWidth="1"/>
    <col min="6668" max="6668" width="32.5546875" customWidth="1"/>
    <col min="6669" max="6669" width="12" customWidth="1"/>
    <col min="6920" max="6920" width="5.44140625" customWidth="1"/>
    <col min="6921" max="6921" width="20.109375" customWidth="1"/>
    <col min="6922" max="6923" width="20.44140625" customWidth="1"/>
    <col min="6924" max="6924" width="32.5546875" customWidth="1"/>
    <col min="6925" max="6925" width="12" customWidth="1"/>
    <col min="7176" max="7176" width="5.44140625" customWidth="1"/>
    <col min="7177" max="7177" width="20.109375" customWidth="1"/>
    <col min="7178" max="7179" width="20.44140625" customWidth="1"/>
    <col min="7180" max="7180" width="32.5546875" customWidth="1"/>
    <col min="7181" max="7181" width="12" customWidth="1"/>
    <col min="7432" max="7432" width="5.44140625" customWidth="1"/>
    <col min="7433" max="7433" width="20.109375" customWidth="1"/>
    <col min="7434" max="7435" width="20.44140625" customWidth="1"/>
    <col min="7436" max="7436" width="32.5546875" customWidth="1"/>
    <col min="7437" max="7437" width="12" customWidth="1"/>
    <col min="7688" max="7688" width="5.44140625" customWidth="1"/>
    <col min="7689" max="7689" width="20.109375" customWidth="1"/>
    <col min="7690" max="7691" width="20.44140625" customWidth="1"/>
    <col min="7692" max="7692" width="32.5546875" customWidth="1"/>
    <col min="7693" max="7693" width="12" customWidth="1"/>
    <col min="7944" max="7944" width="5.44140625" customWidth="1"/>
    <col min="7945" max="7945" width="20.109375" customWidth="1"/>
    <col min="7946" max="7947" width="20.44140625" customWidth="1"/>
    <col min="7948" max="7948" width="32.5546875" customWidth="1"/>
    <col min="7949" max="7949" width="12" customWidth="1"/>
    <col min="8200" max="8200" width="5.44140625" customWidth="1"/>
    <col min="8201" max="8201" width="20.109375" customWidth="1"/>
    <col min="8202" max="8203" width="20.44140625" customWidth="1"/>
    <col min="8204" max="8204" width="32.5546875" customWidth="1"/>
    <col min="8205" max="8205" width="12" customWidth="1"/>
    <col min="8456" max="8456" width="5.44140625" customWidth="1"/>
    <col min="8457" max="8457" width="20.109375" customWidth="1"/>
    <col min="8458" max="8459" width="20.44140625" customWidth="1"/>
    <col min="8460" max="8460" width="32.5546875" customWidth="1"/>
    <col min="8461" max="8461" width="12" customWidth="1"/>
    <col min="8712" max="8712" width="5.44140625" customWidth="1"/>
    <col min="8713" max="8713" width="20.109375" customWidth="1"/>
    <col min="8714" max="8715" width="20.44140625" customWidth="1"/>
    <col min="8716" max="8716" width="32.5546875" customWidth="1"/>
    <col min="8717" max="8717" width="12" customWidth="1"/>
    <col min="8968" max="8968" width="5.44140625" customWidth="1"/>
    <col min="8969" max="8969" width="20.109375" customWidth="1"/>
    <col min="8970" max="8971" width="20.44140625" customWidth="1"/>
    <col min="8972" max="8972" width="32.5546875" customWidth="1"/>
    <col min="8973" max="8973" width="12" customWidth="1"/>
    <col min="9224" max="9224" width="5.44140625" customWidth="1"/>
    <col min="9225" max="9225" width="20.109375" customWidth="1"/>
    <col min="9226" max="9227" width="20.44140625" customWidth="1"/>
    <col min="9228" max="9228" width="32.5546875" customWidth="1"/>
    <col min="9229" max="9229" width="12" customWidth="1"/>
    <col min="9480" max="9480" width="5.44140625" customWidth="1"/>
    <col min="9481" max="9481" width="20.109375" customWidth="1"/>
    <col min="9482" max="9483" width="20.44140625" customWidth="1"/>
    <col min="9484" max="9484" width="32.5546875" customWidth="1"/>
    <col min="9485" max="9485" width="12" customWidth="1"/>
    <col min="9736" max="9736" width="5.44140625" customWidth="1"/>
    <col min="9737" max="9737" width="20.109375" customWidth="1"/>
    <col min="9738" max="9739" width="20.44140625" customWidth="1"/>
    <col min="9740" max="9740" width="32.5546875" customWidth="1"/>
    <col min="9741" max="9741" width="12" customWidth="1"/>
    <col min="9992" max="9992" width="5.44140625" customWidth="1"/>
    <col min="9993" max="9993" width="20.109375" customWidth="1"/>
    <col min="9994" max="9995" width="20.44140625" customWidth="1"/>
    <col min="9996" max="9996" width="32.5546875" customWidth="1"/>
    <col min="9997" max="9997" width="12" customWidth="1"/>
    <col min="10248" max="10248" width="5.44140625" customWidth="1"/>
    <col min="10249" max="10249" width="20.109375" customWidth="1"/>
    <col min="10250" max="10251" width="20.44140625" customWidth="1"/>
    <col min="10252" max="10252" width="32.5546875" customWidth="1"/>
    <col min="10253" max="10253" width="12" customWidth="1"/>
    <col min="10504" max="10504" width="5.44140625" customWidth="1"/>
    <col min="10505" max="10505" width="20.109375" customWidth="1"/>
    <col min="10506" max="10507" width="20.44140625" customWidth="1"/>
    <col min="10508" max="10508" width="32.5546875" customWidth="1"/>
    <col min="10509" max="10509" width="12" customWidth="1"/>
    <col min="10760" max="10760" width="5.44140625" customWidth="1"/>
    <col min="10761" max="10761" width="20.109375" customWidth="1"/>
    <col min="10762" max="10763" width="20.44140625" customWidth="1"/>
    <col min="10764" max="10764" width="32.5546875" customWidth="1"/>
    <col min="10765" max="10765" width="12" customWidth="1"/>
    <col min="11016" max="11016" width="5.44140625" customWidth="1"/>
    <col min="11017" max="11017" width="20.109375" customWidth="1"/>
    <col min="11018" max="11019" width="20.44140625" customWidth="1"/>
    <col min="11020" max="11020" width="32.5546875" customWidth="1"/>
    <col min="11021" max="11021" width="12" customWidth="1"/>
    <col min="11272" max="11272" width="5.44140625" customWidth="1"/>
    <col min="11273" max="11273" width="20.109375" customWidth="1"/>
    <col min="11274" max="11275" width="20.44140625" customWidth="1"/>
    <col min="11276" max="11276" width="32.5546875" customWidth="1"/>
    <col min="11277" max="11277" width="12" customWidth="1"/>
    <col min="11528" max="11528" width="5.44140625" customWidth="1"/>
    <col min="11529" max="11529" width="20.109375" customWidth="1"/>
    <col min="11530" max="11531" width="20.44140625" customWidth="1"/>
    <col min="11532" max="11532" width="32.5546875" customWidth="1"/>
    <col min="11533" max="11533" width="12" customWidth="1"/>
    <col min="11784" max="11784" width="5.44140625" customWidth="1"/>
    <col min="11785" max="11785" width="20.109375" customWidth="1"/>
    <col min="11786" max="11787" width="20.44140625" customWidth="1"/>
    <col min="11788" max="11788" width="32.5546875" customWidth="1"/>
    <col min="11789" max="11789" width="12" customWidth="1"/>
    <col min="12040" max="12040" width="5.44140625" customWidth="1"/>
    <col min="12041" max="12041" width="20.109375" customWidth="1"/>
    <col min="12042" max="12043" width="20.44140625" customWidth="1"/>
    <col min="12044" max="12044" width="32.5546875" customWidth="1"/>
    <col min="12045" max="12045" width="12" customWidth="1"/>
    <col min="12296" max="12296" width="5.44140625" customWidth="1"/>
    <col min="12297" max="12297" width="20.109375" customWidth="1"/>
    <col min="12298" max="12299" width="20.44140625" customWidth="1"/>
    <col min="12300" max="12300" width="32.5546875" customWidth="1"/>
    <col min="12301" max="12301" width="12" customWidth="1"/>
    <col min="12552" max="12552" width="5.44140625" customWidth="1"/>
    <col min="12553" max="12553" width="20.109375" customWidth="1"/>
    <col min="12554" max="12555" width="20.44140625" customWidth="1"/>
    <col min="12556" max="12556" width="32.5546875" customWidth="1"/>
    <col min="12557" max="12557" width="12" customWidth="1"/>
    <col min="12808" max="12808" width="5.44140625" customWidth="1"/>
    <col min="12809" max="12809" width="20.109375" customWidth="1"/>
    <col min="12810" max="12811" width="20.44140625" customWidth="1"/>
    <col min="12812" max="12812" width="32.5546875" customWidth="1"/>
    <col min="12813" max="12813" width="12" customWidth="1"/>
    <col min="13064" max="13064" width="5.44140625" customWidth="1"/>
    <col min="13065" max="13065" width="20.109375" customWidth="1"/>
    <col min="13066" max="13067" width="20.44140625" customWidth="1"/>
    <col min="13068" max="13068" width="32.5546875" customWidth="1"/>
    <col min="13069" max="13069" width="12" customWidth="1"/>
    <col min="13320" max="13320" width="5.44140625" customWidth="1"/>
    <col min="13321" max="13321" width="20.109375" customWidth="1"/>
    <col min="13322" max="13323" width="20.44140625" customWidth="1"/>
    <col min="13324" max="13324" width="32.5546875" customWidth="1"/>
    <col min="13325" max="13325" width="12" customWidth="1"/>
    <col min="13576" max="13576" width="5.44140625" customWidth="1"/>
    <col min="13577" max="13577" width="20.109375" customWidth="1"/>
    <col min="13578" max="13579" width="20.44140625" customWidth="1"/>
    <col min="13580" max="13580" width="32.5546875" customWidth="1"/>
    <col min="13581" max="13581" width="12" customWidth="1"/>
    <col min="13832" max="13832" width="5.44140625" customWidth="1"/>
    <col min="13833" max="13833" width="20.109375" customWidth="1"/>
    <col min="13834" max="13835" width="20.44140625" customWidth="1"/>
    <col min="13836" max="13836" width="32.5546875" customWidth="1"/>
    <col min="13837" max="13837" width="12" customWidth="1"/>
    <col min="14088" max="14088" width="5.44140625" customWidth="1"/>
    <col min="14089" max="14089" width="20.109375" customWidth="1"/>
    <col min="14090" max="14091" width="20.44140625" customWidth="1"/>
    <col min="14092" max="14092" width="32.5546875" customWidth="1"/>
    <col min="14093" max="14093" width="12" customWidth="1"/>
    <col min="14344" max="14344" width="5.44140625" customWidth="1"/>
    <col min="14345" max="14345" width="20.109375" customWidth="1"/>
    <col min="14346" max="14347" width="20.44140625" customWidth="1"/>
    <col min="14348" max="14348" width="32.5546875" customWidth="1"/>
    <col min="14349" max="14349" width="12" customWidth="1"/>
    <col min="14600" max="14600" width="5.44140625" customWidth="1"/>
    <col min="14601" max="14601" width="20.109375" customWidth="1"/>
    <col min="14602" max="14603" width="20.44140625" customWidth="1"/>
    <col min="14604" max="14604" width="32.5546875" customWidth="1"/>
    <col min="14605" max="14605" width="12" customWidth="1"/>
    <col min="14856" max="14856" width="5.44140625" customWidth="1"/>
    <col min="14857" max="14857" width="20.109375" customWidth="1"/>
    <col min="14858" max="14859" width="20.44140625" customWidth="1"/>
    <col min="14860" max="14860" width="32.5546875" customWidth="1"/>
    <col min="14861" max="14861" width="12" customWidth="1"/>
    <col min="15112" max="15112" width="5.44140625" customWidth="1"/>
    <col min="15113" max="15113" width="20.109375" customWidth="1"/>
    <col min="15114" max="15115" width="20.44140625" customWidth="1"/>
    <col min="15116" max="15116" width="32.5546875" customWidth="1"/>
    <col min="15117" max="15117" width="12" customWidth="1"/>
    <col min="15368" max="15368" width="5.44140625" customWidth="1"/>
    <col min="15369" max="15369" width="20.109375" customWidth="1"/>
    <col min="15370" max="15371" width="20.44140625" customWidth="1"/>
    <col min="15372" max="15372" width="32.5546875" customWidth="1"/>
    <col min="15373" max="15373" width="12" customWidth="1"/>
    <col min="15624" max="15624" width="5.44140625" customWidth="1"/>
    <col min="15625" max="15625" width="20.109375" customWidth="1"/>
    <col min="15626" max="15627" width="20.44140625" customWidth="1"/>
    <col min="15628" max="15628" width="32.5546875" customWidth="1"/>
    <col min="15629" max="15629" width="12" customWidth="1"/>
    <col min="15880" max="15880" width="5.44140625" customWidth="1"/>
    <col min="15881" max="15881" width="20.109375" customWidth="1"/>
    <col min="15882" max="15883" width="20.44140625" customWidth="1"/>
    <col min="15884" max="15884" width="32.5546875" customWidth="1"/>
    <col min="15885" max="15885" width="12" customWidth="1"/>
    <col min="16136" max="16136" width="5.44140625" customWidth="1"/>
    <col min="16137" max="16137" width="20.109375" customWidth="1"/>
    <col min="16138" max="16139" width="20.44140625" customWidth="1"/>
    <col min="16140" max="16140" width="32.5546875" customWidth="1"/>
    <col min="16141" max="16141" width="12" customWidth="1"/>
  </cols>
  <sheetData>
    <row r="1" spans="1:24" ht="20.25" customHeight="1" x14ac:dyDescent="0.3">
      <c r="B1" s="133" t="s">
        <v>0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/>
      <c r="N1" s="131" t="s">
        <v>1</v>
      </c>
      <c r="O1" s="132"/>
      <c r="P1" s="132"/>
      <c r="Q1" s="132"/>
      <c r="R1" s="132"/>
      <c r="S1" s="132"/>
      <c r="T1" s="132"/>
      <c r="U1" s="132"/>
      <c r="V1" s="76"/>
      <c r="W1" s="77"/>
      <c r="X1" s="77"/>
    </row>
    <row r="2" spans="1:24" ht="35.1" customHeight="1" x14ac:dyDescent="0.3">
      <c r="B2" s="78" t="s">
        <v>2</v>
      </c>
      <c r="C2" s="79" t="s">
        <v>3</v>
      </c>
      <c r="D2" s="79" t="s">
        <v>4</v>
      </c>
      <c r="E2" s="79" t="s">
        <v>5</v>
      </c>
      <c r="F2" s="79" t="s">
        <v>6</v>
      </c>
      <c r="G2" s="79" t="s">
        <v>7</v>
      </c>
      <c r="H2" s="79" t="s">
        <v>8</v>
      </c>
      <c r="I2" s="80" t="s">
        <v>9</v>
      </c>
      <c r="J2" s="79" t="s">
        <v>10</v>
      </c>
      <c r="K2" s="79" t="s">
        <v>11</v>
      </c>
      <c r="L2" s="79" t="s">
        <v>12</v>
      </c>
      <c r="M2" s="81" t="s">
        <v>13</v>
      </c>
      <c r="N2" s="131" t="s">
        <v>14</v>
      </c>
      <c r="O2" s="132"/>
      <c r="P2" s="132" t="s">
        <v>15</v>
      </c>
      <c r="Q2" s="132"/>
      <c r="R2" s="132" t="s">
        <v>16</v>
      </c>
      <c r="S2" s="132"/>
      <c r="T2" s="132" t="s">
        <v>17</v>
      </c>
      <c r="U2" s="132"/>
      <c r="V2" s="82" t="s">
        <v>18</v>
      </c>
      <c r="W2" s="83" t="s">
        <v>19</v>
      </c>
      <c r="X2" s="75" t="s">
        <v>9</v>
      </c>
    </row>
    <row r="3" spans="1:24" ht="35.1" customHeight="1" x14ac:dyDescent="0.3">
      <c r="A3" s="70">
        <v>1</v>
      </c>
      <c r="B3" s="136" t="s">
        <v>20</v>
      </c>
      <c r="C3" s="84" t="s">
        <v>21</v>
      </c>
      <c r="D3" s="84" t="s">
        <v>22</v>
      </c>
      <c r="E3" s="127" t="s">
        <v>23</v>
      </c>
      <c r="F3" s="85" t="s">
        <v>24</v>
      </c>
      <c r="G3" s="85" t="s">
        <v>25</v>
      </c>
      <c r="H3" s="86" t="s">
        <v>26</v>
      </c>
      <c r="I3" s="87">
        <v>3.85E-2</v>
      </c>
      <c r="J3" s="121">
        <v>0.25</v>
      </c>
      <c r="K3" s="123">
        <v>0.25</v>
      </c>
      <c r="L3" s="89">
        <v>0.25</v>
      </c>
      <c r="M3" s="126">
        <v>0.25</v>
      </c>
      <c r="N3" s="90">
        <v>0.25</v>
      </c>
      <c r="O3" s="91">
        <f>SUMPRODUCT(N3*I3)</f>
        <v>9.6249999999999999E-3</v>
      </c>
      <c r="P3" s="92">
        <v>0.25</v>
      </c>
      <c r="Q3" s="91">
        <f>SUMPRODUCT(P3*I3)</f>
        <v>9.6249999999999999E-3</v>
      </c>
      <c r="R3" s="92">
        <v>0.25</v>
      </c>
      <c r="S3" s="91">
        <f>SUMPRODUCT(R3*I3)</f>
        <v>9.6249999999999999E-3</v>
      </c>
      <c r="T3" s="92">
        <v>0.25</v>
      </c>
      <c r="U3" s="91">
        <f>SUMPRODUCT(T3*I3)</f>
        <v>9.6249999999999999E-3</v>
      </c>
      <c r="V3" s="93" t="s">
        <v>27</v>
      </c>
      <c r="W3" s="95">
        <f>T3+R3+P3+N3</f>
        <v>1</v>
      </c>
      <c r="X3" s="94">
        <f t="shared" ref="X3:X25" si="0">SUMPRODUCT(W3*I3)</f>
        <v>3.85E-2</v>
      </c>
    </row>
    <row r="4" spans="1:24" ht="35.1" customHeight="1" x14ac:dyDescent="0.3">
      <c r="A4" s="70">
        <v>2</v>
      </c>
      <c r="B4" s="136"/>
      <c r="C4" s="84" t="s">
        <v>28</v>
      </c>
      <c r="D4" s="84" t="s">
        <v>22</v>
      </c>
      <c r="E4" s="127" t="s">
        <v>29</v>
      </c>
      <c r="F4" s="85" t="s">
        <v>24</v>
      </c>
      <c r="G4" s="85" t="s">
        <v>25</v>
      </c>
      <c r="H4" s="86" t="s">
        <v>26</v>
      </c>
      <c r="I4" s="87">
        <v>3.85E-2</v>
      </c>
      <c r="J4" s="121">
        <v>0.25</v>
      </c>
      <c r="K4" s="88">
        <v>0.25</v>
      </c>
      <c r="L4" s="89">
        <v>0.25</v>
      </c>
      <c r="M4" s="126">
        <v>0.25</v>
      </c>
      <c r="N4" s="90">
        <v>0.25</v>
      </c>
      <c r="O4" s="91">
        <f t="shared" ref="O4:O25" si="1">SUMPRODUCT(N4*I4)</f>
        <v>9.6249999999999999E-3</v>
      </c>
      <c r="P4" s="92">
        <v>0.25</v>
      </c>
      <c r="Q4" s="91">
        <f t="shared" ref="Q4:Q25" si="2">SUMPRODUCT(P4*I4)</f>
        <v>9.6249999999999999E-3</v>
      </c>
      <c r="R4" s="92">
        <v>0.25</v>
      </c>
      <c r="S4" s="91">
        <f t="shared" ref="S4:S25" si="3">SUMPRODUCT(R4*I4)</f>
        <v>9.6249999999999999E-3</v>
      </c>
      <c r="T4" s="92">
        <v>0.25</v>
      </c>
      <c r="U4" s="91">
        <f t="shared" ref="U4:U25" si="4">SUMPRODUCT(T4*I4)</f>
        <v>9.6249999999999999E-3</v>
      </c>
      <c r="V4" s="76"/>
      <c r="W4" s="95">
        <f t="shared" ref="W4:W28" si="5">T4+R4+P4+N4</f>
        <v>1</v>
      </c>
      <c r="X4" s="96">
        <f t="shared" si="0"/>
        <v>3.85E-2</v>
      </c>
    </row>
    <row r="5" spans="1:24" ht="35.1" customHeight="1" x14ac:dyDescent="0.3">
      <c r="A5" s="70">
        <v>3</v>
      </c>
      <c r="B5" s="136"/>
      <c r="C5" s="84" t="s">
        <v>30</v>
      </c>
      <c r="D5" s="84" t="s">
        <v>22</v>
      </c>
      <c r="E5" s="97" t="s">
        <v>31</v>
      </c>
      <c r="F5" s="85" t="s">
        <v>24</v>
      </c>
      <c r="G5" s="85" t="s">
        <v>32</v>
      </c>
      <c r="H5" s="86" t="s">
        <v>26</v>
      </c>
      <c r="I5" s="87">
        <v>3.85E-2</v>
      </c>
      <c r="J5" s="98"/>
      <c r="K5" s="98"/>
      <c r="L5" s="89">
        <v>1</v>
      </c>
      <c r="M5" s="99"/>
      <c r="N5" s="90">
        <v>0</v>
      </c>
      <c r="O5" s="91">
        <f t="shared" ref="O5" si="6">SUMPRODUCT(N5*I5)</f>
        <v>0</v>
      </c>
      <c r="P5" s="92">
        <v>0</v>
      </c>
      <c r="Q5" s="91">
        <f t="shared" ref="Q5" si="7">SUMPRODUCT(P5*I5)</f>
        <v>0</v>
      </c>
      <c r="R5" s="92">
        <v>1</v>
      </c>
      <c r="S5" s="91">
        <f t="shared" ref="S5" si="8">SUMPRODUCT(R5*I5)</f>
        <v>3.85E-2</v>
      </c>
      <c r="T5" s="92">
        <v>0</v>
      </c>
      <c r="U5" s="91">
        <f t="shared" ref="U5" si="9">SUMPRODUCT(T5*I5)</f>
        <v>0</v>
      </c>
      <c r="V5" s="76"/>
      <c r="W5" s="95">
        <f t="shared" si="5"/>
        <v>1</v>
      </c>
      <c r="X5" s="96">
        <f t="shared" ref="X5" si="10">SUMPRODUCT(W5*I5)</f>
        <v>3.85E-2</v>
      </c>
    </row>
    <row r="6" spans="1:24" ht="35.1" customHeight="1" x14ac:dyDescent="0.3">
      <c r="A6" s="70">
        <v>4</v>
      </c>
      <c r="B6" s="136"/>
      <c r="C6" s="84" t="s">
        <v>21</v>
      </c>
      <c r="D6" s="84" t="s">
        <v>22</v>
      </c>
      <c r="E6" s="100" t="s">
        <v>33</v>
      </c>
      <c r="F6" s="85" t="s">
        <v>24</v>
      </c>
      <c r="G6" s="101" t="s">
        <v>32</v>
      </c>
      <c r="H6" s="86" t="s">
        <v>26</v>
      </c>
      <c r="I6" s="87">
        <v>3.85E-2</v>
      </c>
      <c r="J6" s="102"/>
      <c r="K6" s="88">
        <v>1</v>
      </c>
      <c r="L6" s="102"/>
      <c r="M6" s="103"/>
      <c r="N6" s="90">
        <v>0</v>
      </c>
      <c r="O6" s="91">
        <f t="shared" si="1"/>
        <v>0</v>
      </c>
      <c r="P6" s="92">
        <v>1</v>
      </c>
      <c r="Q6" s="91">
        <f t="shared" si="2"/>
        <v>3.85E-2</v>
      </c>
      <c r="R6" s="92">
        <v>0</v>
      </c>
      <c r="S6" s="91">
        <f t="shared" si="3"/>
        <v>0</v>
      </c>
      <c r="T6" s="92">
        <v>0</v>
      </c>
      <c r="U6" s="91">
        <f t="shared" si="4"/>
        <v>0</v>
      </c>
      <c r="V6" s="104" t="s">
        <v>34</v>
      </c>
      <c r="W6" s="95">
        <f t="shared" si="5"/>
        <v>1</v>
      </c>
      <c r="X6" s="96">
        <f t="shared" si="0"/>
        <v>3.85E-2</v>
      </c>
    </row>
    <row r="7" spans="1:24" ht="35.1" customHeight="1" x14ac:dyDescent="0.3">
      <c r="A7" s="70">
        <v>5</v>
      </c>
      <c r="B7" s="136"/>
      <c r="C7" s="84" t="s">
        <v>21</v>
      </c>
      <c r="D7" s="100" t="s">
        <v>35</v>
      </c>
      <c r="E7" s="100" t="s">
        <v>36</v>
      </c>
      <c r="F7" s="101" t="s">
        <v>24</v>
      </c>
      <c r="G7" s="85" t="s">
        <v>25</v>
      </c>
      <c r="H7" s="105" t="s">
        <v>37</v>
      </c>
      <c r="I7" s="87">
        <v>3.85E-2</v>
      </c>
      <c r="J7" s="121">
        <v>1</v>
      </c>
      <c r="K7" s="102"/>
      <c r="L7" s="98"/>
      <c r="M7" s="103"/>
      <c r="N7" s="90">
        <v>1</v>
      </c>
      <c r="O7" s="91">
        <f t="shared" si="1"/>
        <v>3.85E-2</v>
      </c>
      <c r="P7" s="92">
        <v>0</v>
      </c>
      <c r="Q7" s="91">
        <f t="shared" si="2"/>
        <v>0</v>
      </c>
      <c r="R7" s="92">
        <v>0</v>
      </c>
      <c r="S7" s="91">
        <f t="shared" si="3"/>
        <v>0</v>
      </c>
      <c r="T7" s="92">
        <v>0</v>
      </c>
      <c r="U7" s="91">
        <f t="shared" si="4"/>
        <v>0</v>
      </c>
      <c r="V7" s="104" t="s">
        <v>38</v>
      </c>
      <c r="W7" s="95">
        <f t="shared" si="5"/>
        <v>1</v>
      </c>
      <c r="X7" s="96">
        <f t="shared" si="0"/>
        <v>3.85E-2</v>
      </c>
    </row>
    <row r="8" spans="1:24" ht="136.19999999999999" customHeight="1" x14ac:dyDescent="0.3">
      <c r="A8" s="70">
        <v>6</v>
      </c>
      <c r="B8" s="136"/>
      <c r="C8" s="84" t="s">
        <v>21</v>
      </c>
      <c r="D8" s="84" t="s">
        <v>22</v>
      </c>
      <c r="E8" s="124" t="s">
        <v>39</v>
      </c>
      <c r="F8" s="85" t="s">
        <v>24</v>
      </c>
      <c r="G8" s="85" t="s">
        <v>32</v>
      </c>
      <c r="H8" s="105" t="s">
        <v>26</v>
      </c>
      <c r="I8" s="87">
        <v>3.85E-2</v>
      </c>
      <c r="J8" s="102"/>
      <c r="K8" s="102"/>
      <c r="L8" s="89">
        <v>1</v>
      </c>
      <c r="M8" s="103"/>
      <c r="N8" s="106">
        <v>0</v>
      </c>
      <c r="O8" s="91">
        <f t="shared" si="1"/>
        <v>0</v>
      </c>
      <c r="P8" s="107">
        <v>0</v>
      </c>
      <c r="Q8" s="91">
        <f t="shared" si="2"/>
        <v>0</v>
      </c>
      <c r="R8" s="92">
        <v>1</v>
      </c>
      <c r="S8" s="91">
        <f t="shared" si="3"/>
        <v>3.85E-2</v>
      </c>
      <c r="T8" s="92">
        <v>0</v>
      </c>
      <c r="U8" s="91">
        <f t="shared" si="4"/>
        <v>0</v>
      </c>
      <c r="V8" s="104" t="s">
        <v>40</v>
      </c>
      <c r="W8" s="95">
        <f t="shared" si="5"/>
        <v>1</v>
      </c>
      <c r="X8" s="96">
        <f t="shared" si="0"/>
        <v>3.85E-2</v>
      </c>
    </row>
    <row r="9" spans="1:24" ht="35.1" customHeight="1" x14ac:dyDescent="0.3">
      <c r="A9" s="70">
        <v>7</v>
      </c>
      <c r="B9" s="136"/>
      <c r="C9" s="84" t="s">
        <v>21</v>
      </c>
      <c r="D9" s="100" t="s">
        <v>35</v>
      </c>
      <c r="E9" s="130" t="s">
        <v>41</v>
      </c>
      <c r="F9" s="101" t="s">
        <v>24</v>
      </c>
      <c r="G9" s="85" t="s">
        <v>25</v>
      </c>
      <c r="H9" s="105" t="s">
        <v>37</v>
      </c>
      <c r="I9" s="87">
        <v>3.85E-2</v>
      </c>
      <c r="J9" s="102"/>
      <c r="K9" s="102"/>
      <c r="L9" s="102"/>
      <c r="M9" s="126">
        <v>1</v>
      </c>
      <c r="N9" s="90">
        <v>0</v>
      </c>
      <c r="O9" s="91">
        <f t="shared" si="1"/>
        <v>0</v>
      </c>
      <c r="P9" s="92">
        <v>0</v>
      </c>
      <c r="Q9" s="91">
        <f t="shared" si="2"/>
        <v>0</v>
      </c>
      <c r="R9" s="92">
        <v>0</v>
      </c>
      <c r="S9" s="91">
        <f t="shared" si="3"/>
        <v>0</v>
      </c>
      <c r="T9" s="92">
        <v>1</v>
      </c>
      <c r="U9" s="91">
        <f t="shared" si="4"/>
        <v>3.85E-2</v>
      </c>
      <c r="V9" s="104"/>
      <c r="W9" s="95">
        <f t="shared" si="5"/>
        <v>1</v>
      </c>
      <c r="X9" s="96">
        <f t="shared" si="0"/>
        <v>3.85E-2</v>
      </c>
    </row>
    <row r="10" spans="1:24" ht="35.1" customHeight="1" x14ac:dyDescent="0.3">
      <c r="A10" s="70">
        <v>8</v>
      </c>
      <c r="B10" s="136"/>
      <c r="C10" s="84" t="s">
        <v>42</v>
      </c>
      <c r="D10" s="84" t="s">
        <v>22</v>
      </c>
      <c r="E10" s="100" t="s">
        <v>43</v>
      </c>
      <c r="F10" s="85" t="s">
        <v>24</v>
      </c>
      <c r="G10" s="85" t="s">
        <v>32</v>
      </c>
      <c r="H10" s="105" t="s">
        <v>26</v>
      </c>
      <c r="I10" s="87">
        <v>3.85E-2</v>
      </c>
      <c r="J10" s="102"/>
      <c r="K10" s="98"/>
      <c r="L10" s="89">
        <v>1</v>
      </c>
      <c r="M10" s="99"/>
      <c r="N10" s="90">
        <v>0</v>
      </c>
      <c r="O10" s="91">
        <f t="shared" si="1"/>
        <v>0</v>
      </c>
      <c r="P10" s="92">
        <v>0</v>
      </c>
      <c r="Q10" s="91">
        <f t="shared" si="2"/>
        <v>0</v>
      </c>
      <c r="R10" s="92">
        <v>1</v>
      </c>
      <c r="S10" s="91">
        <f t="shared" si="3"/>
        <v>3.85E-2</v>
      </c>
      <c r="T10" s="92">
        <v>0</v>
      </c>
      <c r="U10" s="91">
        <f t="shared" si="4"/>
        <v>0</v>
      </c>
      <c r="V10" s="104"/>
      <c r="W10" s="95">
        <f t="shared" si="5"/>
        <v>1</v>
      </c>
      <c r="X10" s="96">
        <f t="shared" si="0"/>
        <v>3.85E-2</v>
      </c>
    </row>
    <row r="11" spans="1:24" ht="35.1" customHeight="1" x14ac:dyDescent="0.3">
      <c r="A11" s="70">
        <v>9</v>
      </c>
      <c r="B11" s="136"/>
      <c r="C11" s="84" t="s">
        <v>42</v>
      </c>
      <c r="D11" s="84" t="s">
        <v>22</v>
      </c>
      <c r="E11" s="124" t="s">
        <v>44</v>
      </c>
      <c r="F11" s="85" t="s">
        <v>45</v>
      </c>
      <c r="G11" s="85" t="s">
        <v>32</v>
      </c>
      <c r="H11" s="125" t="s">
        <v>26</v>
      </c>
      <c r="I11" s="87">
        <v>3.85E-2</v>
      </c>
      <c r="J11" s="102"/>
      <c r="L11" s="89">
        <v>1</v>
      </c>
      <c r="M11" s="99"/>
      <c r="N11" s="90">
        <v>0</v>
      </c>
      <c r="O11" s="91">
        <f t="shared" si="1"/>
        <v>0</v>
      </c>
      <c r="P11" s="92">
        <v>0</v>
      </c>
      <c r="Q11" s="91">
        <f t="shared" si="2"/>
        <v>0</v>
      </c>
      <c r="R11" s="92">
        <v>1</v>
      </c>
      <c r="S11" s="91">
        <f t="shared" si="3"/>
        <v>3.85E-2</v>
      </c>
      <c r="T11" s="92">
        <v>0</v>
      </c>
      <c r="U11" s="91">
        <f t="shared" si="4"/>
        <v>0</v>
      </c>
      <c r="V11" s="104"/>
      <c r="W11" s="95">
        <f t="shared" si="5"/>
        <v>1</v>
      </c>
      <c r="X11" s="96">
        <f t="shared" si="0"/>
        <v>3.85E-2</v>
      </c>
    </row>
    <row r="12" spans="1:24" ht="35.1" customHeight="1" x14ac:dyDescent="0.3">
      <c r="A12" s="70">
        <v>10</v>
      </c>
      <c r="B12" s="136"/>
      <c r="C12" s="84" t="s">
        <v>42</v>
      </c>
      <c r="D12" s="84" t="s">
        <v>22</v>
      </c>
      <c r="E12" s="100" t="s">
        <v>46</v>
      </c>
      <c r="F12" s="101" t="s">
        <v>47</v>
      </c>
      <c r="G12" s="101" t="s">
        <v>25</v>
      </c>
      <c r="H12" s="105" t="s">
        <v>26</v>
      </c>
      <c r="I12" s="87">
        <v>3.85E-2</v>
      </c>
      <c r="J12" s="121">
        <v>1</v>
      </c>
      <c r="K12" s="102"/>
      <c r="L12" s="98"/>
      <c r="M12" s="103"/>
      <c r="N12" s="90">
        <v>1</v>
      </c>
      <c r="O12" s="91">
        <f t="shared" ref="O12" si="11">SUMPRODUCT(N12*I12)</f>
        <v>3.85E-2</v>
      </c>
      <c r="P12" s="92">
        <v>0</v>
      </c>
      <c r="Q12" s="91">
        <f t="shared" ref="Q12" si="12">SUMPRODUCT(P12*I12)</f>
        <v>0</v>
      </c>
      <c r="R12" s="92">
        <v>0</v>
      </c>
      <c r="S12" s="91">
        <f t="shared" ref="S12" si="13">SUMPRODUCT(R12*I12)</f>
        <v>0</v>
      </c>
      <c r="T12" s="92">
        <v>0</v>
      </c>
      <c r="U12" s="91">
        <f t="shared" ref="U12" si="14">SUMPRODUCT(T12*I12)</f>
        <v>0</v>
      </c>
      <c r="V12" s="76"/>
      <c r="W12" s="95">
        <f t="shared" si="5"/>
        <v>1</v>
      </c>
      <c r="X12" s="96">
        <f t="shared" ref="X12" si="15">SUMPRODUCT(W12*I12)</f>
        <v>3.85E-2</v>
      </c>
    </row>
    <row r="13" spans="1:24" ht="35.1" customHeight="1" x14ac:dyDescent="0.3">
      <c r="A13" s="70">
        <v>11</v>
      </c>
      <c r="B13" s="136"/>
      <c r="C13" s="84" t="s">
        <v>48</v>
      </c>
      <c r="D13" s="84" t="s">
        <v>22</v>
      </c>
      <c r="E13" s="130" t="s">
        <v>49</v>
      </c>
      <c r="F13" s="85" t="s">
        <v>24</v>
      </c>
      <c r="G13" s="85" t="s">
        <v>25</v>
      </c>
      <c r="H13" s="105" t="s">
        <v>26</v>
      </c>
      <c r="I13" s="87">
        <v>3.85E-2</v>
      </c>
      <c r="J13" s="102"/>
      <c r="K13" s="102"/>
      <c r="L13" s="102"/>
      <c r="M13" s="126">
        <v>1</v>
      </c>
      <c r="N13" s="90">
        <v>0</v>
      </c>
      <c r="O13" s="91">
        <f t="shared" si="1"/>
        <v>0</v>
      </c>
      <c r="P13" s="92">
        <v>0</v>
      </c>
      <c r="Q13" s="91">
        <f t="shared" si="2"/>
        <v>0</v>
      </c>
      <c r="R13" s="92">
        <v>0</v>
      </c>
      <c r="S13" s="91">
        <f t="shared" si="3"/>
        <v>0</v>
      </c>
      <c r="T13" s="92">
        <v>1</v>
      </c>
      <c r="U13" s="91">
        <f t="shared" si="4"/>
        <v>3.85E-2</v>
      </c>
      <c r="V13" s="104" t="s">
        <v>50</v>
      </c>
      <c r="W13" s="95">
        <f t="shared" si="5"/>
        <v>1</v>
      </c>
      <c r="X13" s="96">
        <f t="shared" si="0"/>
        <v>3.85E-2</v>
      </c>
    </row>
    <row r="14" spans="1:24" ht="35.1" customHeight="1" x14ac:dyDescent="0.3">
      <c r="A14" s="70">
        <v>12</v>
      </c>
      <c r="B14" s="136"/>
      <c r="C14" s="84" t="s">
        <v>48</v>
      </c>
      <c r="D14" s="84" t="s">
        <v>35</v>
      </c>
      <c r="E14" s="130" t="s">
        <v>51</v>
      </c>
      <c r="F14" s="85" t="s">
        <v>24</v>
      </c>
      <c r="G14" s="85" t="s">
        <v>25</v>
      </c>
      <c r="H14" s="105" t="s">
        <v>26</v>
      </c>
      <c r="I14" s="87">
        <v>3.85E-2</v>
      </c>
      <c r="J14" s="102"/>
      <c r="K14" s="102"/>
      <c r="M14" s="126">
        <v>1</v>
      </c>
      <c r="N14" s="90">
        <v>0</v>
      </c>
      <c r="O14" s="91">
        <f t="shared" si="1"/>
        <v>0</v>
      </c>
      <c r="P14" s="92">
        <v>0</v>
      </c>
      <c r="Q14" s="91">
        <f t="shared" si="2"/>
        <v>0</v>
      </c>
      <c r="R14" s="92">
        <v>0</v>
      </c>
      <c r="S14" s="91">
        <f t="shared" si="3"/>
        <v>0</v>
      </c>
      <c r="T14" s="92">
        <v>1</v>
      </c>
      <c r="U14" s="91">
        <f t="shared" si="4"/>
        <v>3.85E-2</v>
      </c>
      <c r="V14" s="104" t="s">
        <v>52</v>
      </c>
      <c r="W14" s="95">
        <f t="shared" si="5"/>
        <v>1</v>
      </c>
      <c r="X14" s="96">
        <f t="shared" si="0"/>
        <v>3.85E-2</v>
      </c>
    </row>
    <row r="15" spans="1:24" ht="35.1" customHeight="1" x14ac:dyDescent="0.3">
      <c r="A15" s="70">
        <v>13</v>
      </c>
      <c r="B15" s="136"/>
      <c r="C15" s="84" t="s">
        <v>53</v>
      </c>
      <c r="D15" s="109" t="s">
        <v>35</v>
      </c>
      <c r="E15" s="130" t="s">
        <v>54</v>
      </c>
      <c r="F15" s="110" t="s">
        <v>55</v>
      </c>
      <c r="G15" s="85" t="s">
        <v>25</v>
      </c>
      <c r="H15" s="105" t="s">
        <v>37</v>
      </c>
      <c r="I15" s="87">
        <v>3.85E-2</v>
      </c>
      <c r="J15" s="102"/>
      <c r="K15" s="102"/>
      <c r="M15" s="126">
        <v>1</v>
      </c>
      <c r="N15" s="90">
        <v>0</v>
      </c>
      <c r="O15" s="91">
        <f t="shared" si="1"/>
        <v>0</v>
      </c>
      <c r="P15" s="92">
        <v>0</v>
      </c>
      <c r="Q15" s="91">
        <f t="shared" si="2"/>
        <v>0</v>
      </c>
      <c r="R15" s="92">
        <v>0</v>
      </c>
      <c r="S15" s="91">
        <f t="shared" si="3"/>
        <v>0</v>
      </c>
      <c r="T15" s="92">
        <v>1</v>
      </c>
      <c r="U15" s="91">
        <f t="shared" si="4"/>
        <v>3.85E-2</v>
      </c>
      <c r="V15" s="76" t="s">
        <v>56</v>
      </c>
      <c r="W15" s="95">
        <f t="shared" si="5"/>
        <v>1</v>
      </c>
      <c r="X15" s="96">
        <f t="shared" si="0"/>
        <v>3.85E-2</v>
      </c>
    </row>
    <row r="16" spans="1:24" ht="35.1" customHeight="1" x14ac:dyDescent="0.3">
      <c r="A16" s="172">
        <v>14</v>
      </c>
      <c r="B16" s="136"/>
      <c r="C16" s="127" t="s">
        <v>53</v>
      </c>
      <c r="D16" s="127" t="s">
        <v>22</v>
      </c>
      <c r="E16" s="130" t="s">
        <v>57</v>
      </c>
      <c r="F16" s="128" t="s">
        <v>55</v>
      </c>
      <c r="G16" s="128" t="s">
        <v>32</v>
      </c>
      <c r="H16" s="173" t="s">
        <v>26</v>
      </c>
      <c r="I16" s="87">
        <v>3.85E-2</v>
      </c>
      <c r="J16" s="102"/>
      <c r="K16" s="102"/>
      <c r="L16" s="102"/>
      <c r="M16" s="126">
        <v>1</v>
      </c>
      <c r="N16" s="90">
        <v>0</v>
      </c>
      <c r="O16" s="91">
        <f t="shared" si="1"/>
        <v>0</v>
      </c>
      <c r="P16" s="92">
        <v>0</v>
      </c>
      <c r="Q16" s="91">
        <f t="shared" si="2"/>
        <v>0</v>
      </c>
      <c r="R16" s="92">
        <v>0</v>
      </c>
      <c r="S16" s="91">
        <f t="shared" si="3"/>
        <v>0</v>
      </c>
      <c r="T16" s="92">
        <v>0</v>
      </c>
      <c r="U16" s="91">
        <f t="shared" si="4"/>
        <v>0</v>
      </c>
      <c r="V16" s="104" t="s">
        <v>58</v>
      </c>
      <c r="W16" s="95">
        <f t="shared" si="5"/>
        <v>0</v>
      </c>
      <c r="X16" s="96">
        <f t="shared" si="0"/>
        <v>0</v>
      </c>
    </row>
    <row r="17" spans="1:24" ht="35.1" customHeight="1" x14ac:dyDescent="0.3">
      <c r="A17" s="70">
        <v>15</v>
      </c>
      <c r="B17" s="137" t="s">
        <v>59</v>
      </c>
      <c r="C17" s="84" t="s">
        <v>48</v>
      </c>
      <c r="D17" s="100" t="s">
        <v>35</v>
      </c>
      <c r="E17" s="100" t="s">
        <v>60</v>
      </c>
      <c r="F17" s="101" t="s">
        <v>61</v>
      </c>
      <c r="G17" s="101" t="s">
        <v>25</v>
      </c>
      <c r="H17" s="105" t="s">
        <v>26</v>
      </c>
      <c r="I17" s="87">
        <v>3.85E-2</v>
      </c>
      <c r="J17" s="102"/>
      <c r="K17" s="88">
        <v>1</v>
      </c>
      <c r="L17" s="102"/>
      <c r="M17" s="108"/>
      <c r="N17" s="90">
        <v>0</v>
      </c>
      <c r="O17" s="91">
        <f t="shared" si="1"/>
        <v>0</v>
      </c>
      <c r="P17" s="92">
        <v>1</v>
      </c>
      <c r="Q17" s="91">
        <f t="shared" si="2"/>
        <v>3.85E-2</v>
      </c>
      <c r="R17" s="92">
        <v>0</v>
      </c>
      <c r="S17" s="91">
        <f t="shared" si="3"/>
        <v>0</v>
      </c>
      <c r="T17" s="92">
        <v>0</v>
      </c>
      <c r="U17" s="91">
        <f t="shared" si="4"/>
        <v>0</v>
      </c>
      <c r="V17" s="111" t="s">
        <v>62</v>
      </c>
      <c r="W17" s="95">
        <f t="shared" si="5"/>
        <v>1</v>
      </c>
      <c r="X17" s="96">
        <f t="shared" si="0"/>
        <v>3.85E-2</v>
      </c>
    </row>
    <row r="18" spans="1:24" ht="35.1" customHeight="1" x14ac:dyDescent="0.3">
      <c r="A18" s="70">
        <v>16</v>
      </c>
      <c r="B18" s="137"/>
      <c r="C18" s="97" t="s">
        <v>63</v>
      </c>
      <c r="D18" s="100" t="s">
        <v>64</v>
      </c>
      <c r="E18" s="130" t="s">
        <v>65</v>
      </c>
      <c r="F18" s="101" t="s">
        <v>66</v>
      </c>
      <c r="G18" s="101" t="s">
        <v>25</v>
      </c>
      <c r="H18" s="105" t="s">
        <v>26</v>
      </c>
      <c r="I18" s="87">
        <v>3.85E-2</v>
      </c>
      <c r="J18" s="102"/>
      <c r="K18" s="102"/>
      <c r="M18" s="126">
        <v>1</v>
      </c>
      <c r="N18" s="90">
        <v>0</v>
      </c>
      <c r="O18" s="91">
        <f t="shared" si="1"/>
        <v>0</v>
      </c>
      <c r="P18" s="92">
        <v>0</v>
      </c>
      <c r="Q18" s="91">
        <f t="shared" si="2"/>
        <v>0</v>
      </c>
      <c r="R18" s="92">
        <v>0</v>
      </c>
      <c r="S18" s="91">
        <f t="shared" si="3"/>
        <v>0</v>
      </c>
      <c r="T18" s="92">
        <v>1</v>
      </c>
      <c r="U18" s="91">
        <f t="shared" si="4"/>
        <v>3.85E-2</v>
      </c>
      <c r="V18" s="111" t="s">
        <v>62</v>
      </c>
      <c r="W18" s="95">
        <f t="shared" si="5"/>
        <v>1</v>
      </c>
      <c r="X18" s="96">
        <f t="shared" si="0"/>
        <v>3.85E-2</v>
      </c>
    </row>
    <row r="19" spans="1:24" ht="35.1" customHeight="1" x14ac:dyDescent="0.3">
      <c r="A19" s="70">
        <v>17</v>
      </c>
      <c r="B19" s="137" t="s">
        <v>67</v>
      </c>
      <c r="C19" s="97" t="s">
        <v>21</v>
      </c>
      <c r="D19" s="97" t="s">
        <v>35</v>
      </c>
      <c r="E19" s="127" t="s">
        <v>68</v>
      </c>
      <c r="F19" s="101" t="s">
        <v>69</v>
      </c>
      <c r="G19" s="101" t="s">
        <v>32</v>
      </c>
      <c r="H19" s="112" t="s">
        <v>37</v>
      </c>
      <c r="I19" s="87">
        <v>3.85E-2</v>
      </c>
      <c r="J19" s="102"/>
      <c r="K19" s="102"/>
      <c r="L19" s="102"/>
      <c r="M19" s="126">
        <v>1</v>
      </c>
      <c r="N19" s="90">
        <v>0</v>
      </c>
      <c r="O19" s="91">
        <f t="shared" si="1"/>
        <v>0</v>
      </c>
      <c r="P19" s="92">
        <v>0</v>
      </c>
      <c r="Q19" s="91">
        <f t="shared" si="2"/>
        <v>0</v>
      </c>
      <c r="R19" s="92">
        <v>0</v>
      </c>
      <c r="S19" s="91">
        <f t="shared" si="3"/>
        <v>0</v>
      </c>
      <c r="T19" s="92">
        <v>1</v>
      </c>
      <c r="U19" s="91">
        <f t="shared" si="4"/>
        <v>3.85E-2</v>
      </c>
      <c r="V19" s="111" t="s">
        <v>62</v>
      </c>
      <c r="W19" s="95">
        <f t="shared" si="5"/>
        <v>1</v>
      </c>
      <c r="X19" s="96">
        <f t="shared" si="0"/>
        <v>3.85E-2</v>
      </c>
    </row>
    <row r="20" spans="1:24" ht="35.1" customHeight="1" x14ac:dyDescent="0.3">
      <c r="A20" s="70">
        <v>18</v>
      </c>
      <c r="B20" s="137"/>
      <c r="C20" s="97" t="s">
        <v>70</v>
      </c>
      <c r="D20" s="97" t="s">
        <v>35</v>
      </c>
      <c r="E20" s="84" t="s">
        <v>71</v>
      </c>
      <c r="F20" s="85" t="s">
        <v>24</v>
      </c>
      <c r="G20" s="85" t="s">
        <v>32</v>
      </c>
      <c r="H20" s="86" t="s">
        <v>37</v>
      </c>
      <c r="I20" s="87">
        <v>3.85E-2</v>
      </c>
      <c r="J20" s="122">
        <v>1</v>
      </c>
      <c r="K20" s="102"/>
      <c r="L20" s="102"/>
      <c r="M20" s="108"/>
      <c r="N20" s="90">
        <v>1</v>
      </c>
      <c r="O20" s="91">
        <f t="shared" si="1"/>
        <v>3.85E-2</v>
      </c>
      <c r="P20" s="92">
        <v>0</v>
      </c>
      <c r="Q20" s="91">
        <f t="shared" si="2"/>
        <v>0</v>
      </c>
      <c r="R20" s="92">
        <v>0</v>
      </c>
      <c r="S20" s="91">
        <f t="shared" si="3"/>
        <v>0</v>
      </c>
      <c r="T20" s="92">
        <v>0</v>
      </c>
      <c r="U20" s="91">
        <f t="shared" si="4"/>
        <v>0</v>
      </c>
      <c r="V20" s="104" t="s">
        <v>72</v>
      </c>
      <c r="W20" s="95">
        <f t="shared" si="5"/>
        <v>1</v>
      </c>
      <c r="X20" s="96">
        <f t="shared" si="0"/>
        <v>3.85E-2</v>
      </c>
    </row>
    <row r="21" spans="1:24" ht="35.1" customHeight="1" x14ac:dyDescent="0.3">
      <c r="A21" s="70">
        <v>19</v>
      </c>
      <c r="B21" s="137"/>
      <c r="C21" s="97" t="s">
        <v>73</v>
      </c>
      <c r="D21" s="97" t="s">
        <v>22</v>
      </c>
      <c r="E21" s="130" t="s">
        <v>74</v>
      </c>
      <c r="F21" s="101" t="s">
        <v>24</v>
      </c>
      <c r="G21" s="101" t="s">
        <v>32</v>
      </c>
      <c r="H21" s="86" t="s">
        <v>26</v>
      </c>
      <c r="I21" s="87">
        <v>3.85E-2</v>
      </c>
      <c r="J21" s="102"/>
      <c r="M21" s="126">
        <v>1</v>
      </c>
      <c r="N21" s="90">
        <v>0</v>
      </c>
      <c r="O21" s="91">
        <f t="shared" si="1"/>
        <v>0</v>
      </c>
      <c r="P21" s="92">
        <v>0</v>
      </c>
      <c r="Q21" s="91">
        <f t="shared" si="2"/>
        <v>0</v>
      </c>
      <c r="R21" s="92">
        <v>0</v>
      </c>
      <c r="S21" s="91">
        <f t="shared" si="3"/>
        <v>0</v>
      </c>
      <c r="T21" s="92">
        <v>1</v>
      </c>
      <c r="U21" s="91">
        <f t="shared" si="4"/>
        <v>3.85E-2</v>
      </c>
      <c r="V21" s="104" t="s">
        <v>72</v>
      </c>
      <c r="W21" s="95">
        <f t="shared" si="5"/>
        <v>1</v>
      </c>
      <c r="X21" s="96">
        <f t="shared" si="0"/>
        <v>3.85E-2</v>
      </c>
    </row>
    <row r="22" spans="1:24" ht="35.1" customHeight="1" x14ac:dyDescent="0.3">
      <c r="A22" s="70">
        <v>20</v>
      </c>
      <c r="B22" s="137" t="s">
        <v>75</v>
      </c>
      <c r="C22" s="97" t="s">
        <v>76</v>
      </c>
      <c r="D22" s="97" t="s">
        <v>22</v>
      </c>
      <c r="E22" s="124" t="s">
        <v>77</v>
      </c>
      <c r="F22" s="101" t="s">
        <v>24</v>
      </c>
      <c r="G22" s="101" t="s">
        <v>25</v>
      </c>
      <c r="H22" s="86" t="s">
        <v>26</v>
      </c>
      <c r="I22" s="87">
        <v>3.7999999999999999E-2</v>
      </c>
      <c r="J22" s="113"/>
      <c r="K22" s="102"/>
      <c r="L22" s="89">
        <v>1</v>
      </c>
      <c r="M22" s="103"/>
      <c r="N22" s="90">
        <v>0</v>
      </c>
      <c r="O22" s="91">
        <v>0</v>
      </c>
      <c r="P22" s="92">
        <v>0</v>
      </c>
      <c r="Q22" s="91">
        <f t="shared" si="2"/>
        <v>0</v>
      </c>
      <c r="R22" s="92">
        <v>1</v>
      </c>
      <c r="S22" s="91">
        <f t="shared" si="3"/>
        <v>3.7999999999999999E-2</v>
      </c>
      <c r="T22" s="92">
        <v>0</v>
      </c>
      <c r="U22" s="91">
        <f t="shared" si="4"/>
        <v>0</v>
      </c>
      <c r="V22" s="104" t="s">
        <v>34</v>
      </c>
      <c r="W22" s="95">
        <f t="shared" si="5"/>
        <v>1</v>
      </c>
      <c r="X22" s="96">
        <f t="shared" si="0"/>
        <v>3.7999999999999999E-2</v>
      </c>
    </row>
    <row r="23" spans="1:24" ht="35.1" customHeight="1" x14ac:dyDescent="0.3">
      <c r="A23" s="70">
        <v>21</v>
      </c>
      <c r="B23" s="137"/>
      <c r="C23" s="97" t="s">
        <v>76</v>
      </c>
      <c r="D23" s="97" t="s">
        <v>35</v>
      </c>
      <c r="E23" s="100" t="s">
        <v>78</v>
      </c>
      <c r="F23" s="101" t="s">
        <v>24</v>
      </c>
      <c r="G23" s="101" t="s">
        <v>32</v>
      </c>
      <c r="H23" s="86" t="s">
        <v>26</v>
      </c>
      <c r="I23" s="87">
        <v>3.7999999999999999E-2</v>
      </c>
      <c r="J23" s="102"/>
      <c r="K23" s="88">
        <v>1</v>
      </c>
      <c r="L23" s="113"/>
      <c r="M23" s="103"/>
      <c r="N23" s="90">
        <v>0</v>
      </c>
      <c r="O23" s="91">
        <f t="shared" si="1"/>
        <v>0</v>
      </c>
      <c r="P23" s="92">
        <v>1</v>
      </c>
      <c r="Q23" s="91">
        <f t="shared" si="2"/>
        <v>3.7999999999999999E-2</v>
      </c>
      <c r="R23" s="92">
        <v>0</v>
      </c>
      <c r="S23" s="91">
        <f t="shared" si="3"/>
        <v>0</v>
      </c>
      <c r="T23" s="92">
        <v>0</v>
      </c>
      <c r="U23" s="91">
        <f t="shared" si="4"/>
        <v>0</v>
      </c>
      <c r="V23" s="76" t="s">
        <v>79</v>
      </c>
      <c r="W23" s="95">
        <f t="shared" si="5"/>
        <v>1</v>
      </c>
      <c r="X23" s="96">
        <f t="shared" si="0"/>
        <v>3.7999999999999999E-2</v>
      </c>
    </row>
    <row r="24" spans="1:24" ht="35.1" customHeight="1" x14ac:dyDescent="0.3">
      <c r="A24" s="70">
        <v>22</v>
      </c>
      <c r="B24" s="137"/>
      <c r="C24" s="97" t="s">
        <v>76</v>
      </c>
      <c r="D24" s="97" t="s">
        <v>22</v>
      </c>
      <c r="E24" s="124" t="s">
        <v>80</v>
      </c>
      <c r="F24" s="101" t="s">
        <v>24</v>
      </c>
      <c r="G24" s="101" t="s">
        <v>25</v>
      </c>
      <c r="H24" s="86" t="s">
        <v>26</v>
      </c>
      <c r="I24" s="87">
        <v>3.85E-2</v>
      </c>
      <c r="J24" s="113"/>
      <c r="K24" s="98"/>
      <c r="L24" s="89">
        <v>1</v>
      </c>
      <c r="M24" s="99"/>
      <c r="N24" s="90">
        <v>0</v>
      </c>
      <c r="O24" s="91">
        <f t="shared" si="1"/>
        <v>0</v>
      </c>
      <c r="P24" s="92">
        <v>0</v>
      </c>
      <c r="Q24" s="91">
        <f t="shared" si="2"/>
        <v>0</v>
      </c>
      <c r="R24" s="92">
        <v>1</v>
      </c>
      <c r="S24" s="91">
        <f t="shared" si="3"/>
        <v>3.85E-2</v>
      </c>
      <c r="T24" s="92">
        <v>0</v>
      </c>
      <c r="U24" s="91">
        <f t="shared" si="4"/>
        <v>0</v>
      </c>
      <c r="V24" s="76" t="s">
        <v>81</v>
      </c>
      <c r="W24" s="95">
        <f t="shared" si="5"/>
        <v>1</v>
      </c>
      <c r="X24" s="96">
        <f t="shared" si="0"/>
        <v>3.85E-2</v>
      </c>
    </row>
    <row r="25" spans="1:24" ht="35.1" customHeight="1" x14ac:dyDescent="0.3">
      <c r="A25" s="70">
        <v>23</v>
      </c>
      <c r="B25" s="137"/>
      <c r="C25" s="97" t="s">
        <v>76</v>
      </c>
      <c r="D25" s="127" t="s">
        <v>22</v>
      </c>
      <c r="E25" s="129" t="s">
        <v>82</v>
      </c>
      <c r="F25" s="128" t="s">
        <v>55</v>
      </c>
      <c r="G25" s="101" t="s">
        <v>25</v>
      </c>
      <c r="H25" s="86" t="s">
        <v>26</v>
      </c>
      <c r="I25" s="87">
        <v>3.85E-2</v>
      </c>
      <c r="J25" s="102"/>
      <c r="M25" s="126">
        <v>1</v>
      </c>
      <c r="N25" s="90">
        <v>0</v>
      </c>
      <c r="O25" s="91">
        <f t="shared" si="1"/>
        <v>0</v>
      </c>
      <c r="P25" s="92">
        <v>0</v>
      </c>
      <c r="Q25" s="91">
        <f t="shared" si="2"/>
        <v>0</v>
      </c>
      <c r="R25" s="92">
        <v>0</v>
      </c>
      <c r="S25" s="91">
        <f t="shared" si="3"/>
        <v>0</v>
      </c>
      <c r="T25" s="92">
        <v>1</v>
      </c>
      <c r="U25" s="91">
        <f t="shared" si="4"/>
        <v>3.85E-2</v>
      </c>
      <c r="V25" s="76" t="s">
        <v>81</v>
      </c>
      <c r="W25" s="95">
        <f t="shared" si="5"/>
        <v>1</v>
      </c>
      <c r="X25" s="96">
        <f t="shared" si="0"/>
        <v>3.85E-2</v>
      </c>
    </row>
    <row r="26" spans="1:24" ht="35.1" customHeight="1" x14ac:dyDescent="0.3">
      <c r="A26" s="70">
        <v>24</v>
      </c>
      <c r="B26" s="137"/>
      <c r="C26" s="97" t="s">
        <v>76</v>
      </c>
      <c r="D26" s="97" t="s">
        <v>22</v>
      </c>
      <c r="E26" s="100" t="s">
        <v>83</v>
      </c>
      <c r="F26" s="101" t="s">
        <v>24</v>
      </c>
      <c r="G26" s="101" t="s">
        <v>25</v>
      </c>
      <c r="H26" s="86" t="s">
        <v>26</v>
      </c>
      <c r="I26" s="87">
        <v>3.85E-2</v>
      </c>
      <c r="J26" s="121">
        <v>1</v>
      </c>
      <c r="K26" s="102"/>
      <c r="L26" s="102"/>
      <c r="M26" s="99"/>
      <c r="N26" s="90">
        <v>1</v>
      </c>
      <c r="O26" s="91">
        <f t="shared" ref="O26:O27" si="16">SUMPRODUCT(N26*I26)</f>
        <v>3.85E-2</v>
      </c>
      <c r="P26" s="92">
        <v>0</v>
      </c>
      <c r="Q26" s="91">
        <f t="shared" ref="Q26:Q27" si="17">SUMPRODUCT(P26*I26)</f>
        <v>0</v>
      </c>
      <c r="R26" s="92">
        <v>0</v>
      </c>
      <c r="S26" s="91">
        <f t="shared" ref="S26:S27" si="18">SUMPRODUCT(R26*I26)</f>
        <v>0</v>
      </c>
      <c r="T26" s="92">
        <v>0</v>
      </c>
      <c r="U26" s="91">
        <f t="shared" ref="U26:U27" si="19">SUMPRODUCT(T26*I26)</f>
        <v>0</v>
      </c>
      <c r="V26" s="76" t="s">
        <v>81</v>
      </c>
      <c r="W26" s="95">
        <f t="shared" si="5"/>
        <v>1</v>
      </c>
      <c r="X26" s="96">
        <f t="shared" ref="X26:X27" si="20">SUMPRODUCT(W26*I26)</f>
        <v>3.85E-2</v>
      </c>
    </row>
    <row r="27" spans="1:24" ht="35.1" customHeight="1" x14ac:dyDescent="0.3">
      <c r="A27" s="70">
        <v>25</v>
      </c>
      <c r="B27" s="137"/>
      <c r="C27" s="97" t="s">
        <v>84</v>
      </c>
      <c r="D27" s="97" t="s">
        <v>35</v>
      </c>
      <c r="E27" s="124" t="s">
        <v>85</v>
      </c>
      <c r="F27" s="101" t="s">
        <v>24</v>
      </c>
      <c r="G27" s="101" t="s">
        <v>32</v>
      </c>
      <c r="H27" s="86" t="s">
        <v>26</v>
      </c>
      <c r="I27" s="87">
        <v>3.85E-2</v>
      </c>
      <c r="J27" s="102"/>
      <c r="K27" s="98"/>
      <c r="L27" s="89">
        <v>1</v>
      </c>
      <c r="M27" s="108"/>
      <c r="N27" s="90">
        <v>0</v>
      </c>
      <c r="O27" s="91">
        <f t="shared" si="16"/>
        <v>0</v>
      </c>
      <c r="P27" s="92">
        <v>0</v>
      </c>
      <c r="Q27" s="91">
        <f t="shared" si="17"/>
        <v>0</v>
      </c>
      <c r="R27" s="92">
        <v>1</v>
      </c>
      <c r="S27" s="91">
        <f t="shared" si="18"/>
        <v>3.85E-2</v>
      </c>
      <c r="T27" s="92">
        <v>0</v>
      </c>
      <c r="U27" s="91">
        <f t="shared" si="19"/>
        <v>0</v>
      </c>
      <c r="V27" s="76" t="s">
        <v>81</v>
      </c>
      <c r="W27" s="95">
        <f t="shared" si="5"/>
        <v>1</v>
      </c>
      <c r="X27" s="96">
        <f t="shared" si="20"/>
        <v>3.85E-2</v>
      </c>
    </row>
    <row r="28" spans="1:24" ht="35.1" customHeight="1" x14ac:dyDescent="0.3">
      <c r="A28" s="70">
        <v>26</v>
      </c>
      <c r="B28" s="137"/>
      <c r="C28" s="114" t="s">
        <v>84</v>
      </c>
      <c r="D28" s="97" t="s">
        <v>35</v>
      </c>
      <c r="E28" s="130" t="s">
        <v>86</v>
      </c>
      <c r="F28" s="128" t="s">
        <v>66</v>
      </c>
      <c r="G28" s="101" t="s">
        <v>25</v>
      </c>
      <c r="H28" s="86" t="s">
        <v>26</v>
      </c>
      <c r="I28" s="87">
        <v>3.85E-2</v>
      </c>
      <c r="J28" s="102"/>
      <c r="L28" s="98"/>
      <c r="M28" s="126">
        <v>1</v>
      </c>
      <c r="N28" s="90">
        <v>0</v>
      </c>
      <c r="O28" s="91">
        <f t="shared" ref="O28" si="21">SUMPRODUCT(N28*I28)</f>
        <v>0</v>
      </c>
      <c r="P28" s="92">
        <v>0</v>
      </c>
      <c r="Q28" s="91">
        <f t="shared" ref="Q28" si="22">SUMPRODUCT(P28*I28)</f>
        <v>0</v>
      </c>
      <c r="R28" s="92">
        <v>0</v>
      </c>
      <c r="S28" s="91">
        <f t="shared" ref="S28" si="23">SUMPRODUCT(R28*I28)</f>
        <v>0</v>
      </c>
      <c r="T28" s="92">
        <v>1</v>
      </c>
      <c r="U28" s="91">
        <f t="shared" ref="U28" si="24">SUMPRODUCT(T28*I28)</f>
        <v>3.85E-2</v>
      </c>
      <c r="V28" s="76"/>
      <c r="W28" s="115">
        <f t="shared" si="5"/>
        <v>1</v>
      </c>
      <c r="X28" s="96">
        <f t="shared" ref="X28" si="25">SUMPRODUCT(W28*I28)</f>
        <v>3.85E-2</v>
      </c>
    </row>
    <row r="29" spans="1:24" ht="35.1" customHeight="1" x14ac:dyDescent="0.3">
      <c r="B29" s="116"/>
      <c r="C29" s="72"/>
      <c r="D29" s="72"/>
      <c r="E29" s="72">
        <f>COUNTA(E3:E28)</f>
        <v>26</v>
      </c>
      <c r="F29" s="72"/>
      <c r="G29" s="72"/>
      <c r="H29" s="72"/>
      <c r="I29" s="71">
        <f>SUM(I3:I28)</f>
        <v>0.99999999999999978</v>
      </c>
      <c r="J29" s="71"/>
      <c r="K29" s="71"/>
      <c r="L29" s="71"/>
      <c r="M29" s="73"/>
      <c r="N29" s="74"/>
      <c r="O29" s="74">
        <f>SUM(O3:O28)</f>
        <v>0.17325000000000002</v>
      </c>
      <c r="P29" s="74"/>
      <c r="Q29" s="74">
        <f>SUM(Q3:Q28)</f>
        <v>0.13425000000000001</v>
      </c>
      <c r="R29" s="74"/>
      <c r="S29" s="74">
        <f>SUM(S3:S28)</f>
        <v>0.28825000000000001</v>
      </c>
      <c r="T29" s="74"/>
      <c r="U29" s="74">
        <f>SUM(U3:U28)</f>
        <v>0.36574999999999996</v>
      </c>
      <c r="V29" s="117"/>
      <c r="W29" s="73" t="s">
        <v>87</v>
      </c>
      <c r="X29" s="118">
        <f>SUM(X3:X28)</f>
        <v>0.9614999999999998</v>
      </c>
    </row>
    <row r="30" spans="1:24" ht="15.6" x14ac:dyDescent="0.3">
      <c r="B30" s="119"/>
      <c r="C30" s="119"/>
      <c r="D30" s="119"/>
      <c r="E30" s="119"/>
      <c r="F30" s="77"/>
      <c r="G30" s="119"/>
      <c r="H30" s="119"/>
      <c r="I30" s="120"/>
      <c r="J30" s="120"/>
      <c r="K30" s="120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76"/>
      <c r="W30" s="119"/>
      <c r="X30" s="119"/>
    </row>
  </sheetData>
  <autoFilter ref="A2:X29">
    <filterColumn colId="13" showButton="0"/>
    <filterColumn colId="15" showButton="0"/>
    <filterColumn colId="17" showButton="0"/>
    <filterColumn colId="19" showButton="0"/>
  </autoFilter>
  <mergeCells count="10">
    <mergeCell ref="B1:M1"/>
    <mergeCell ref="B3:B16"/>
    <mergeCell ref="B17:B18"/>
    <mergeCell ref="B19:B21"/>
    <mergeCell ref="B22:B28"/>
    <mergeCell ref="N2:O2"/>
    <mergeCell ref="P2:Q2"/>
    <mergeCell ref="R2:S2"/>
    <mergeCell ref="T2:U2"/>
    <mergeCell ref="N1:U1"/>
  </mergeCells>
  <pageMargins left="0.25" right="0.25" top="0.75" bottom="0.75" header="0.3" footer="0.3"/>
  <pageSetup paperSize="5" scale="3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4"/>
  <sheetViews>
    <sheetView zoomScale="57" zoomScaleNormal="57" workbookViewId="0">
      <selection sqref="A1:AF21"/>
    </sheetView>
  </sheetViews>
  <sheetFormatPr baseColWidth="10" defaultColWidth="11.44140625" defaultRowHeight="14.4" x14ac:dyDescent="0.3"/>
  <cols>
    <col min="1" max="1" width="10.109375" style="23" customWidth="1"/>
    <col min="2" max="2" width="56.44140625" style="23" customWidth="1"/>
    <col min="3" max="3" width="42.44140625" style="23" customWidth="1"/>
    <col min="4" max="4" width="22.6640625" style="23" customWidth="1"/>
    <col min="5" max="28" width="5.5546875" style="23" customWidth="1"/>
    <col min="29" max="29" width="5.88671875" style="23" customWidth="1"/>
    <col min="30" max="30" width="4" style="23" customWidth="1"/>
    <col min="31" max="31" width="13.6640625" style="23" customWidth="1"/>
    <col min="32" max="32" width="28.109375" style="23" customWidth="1"/>
    <col min="33" max="16384" width="11.44140625" style="23"/>
  </cols>
  <sheetData>
    <row r="1" spans="1:32" ht="27.75" customHeight="1" x14ac:dyDescent="0.3">
      <c r="A1" s="138"/>
      <c r="B1" s="138"/>
      <c r="C1" s="139" t="s">
        <v>106</v>
      </c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1"/>
    </row>
    <row r="2" spans="1:32" ht="23.25" customHeight="1" x14ac:dyDescent="0.3">
      <c r="A2" s="138"/>
      <c r="B2" s="138"/>
      <c r="C2" s="142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4"/>
    </row>
    <row r="3" spans="1:32" ht="51" customHeight="1" thickBot="1" x14ac:dyDescent="0.35">
      <c r="A3" s="138"/>
      <c r="B3" s="138"/>
      <c r="C3" s="145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3"/>
      <c r="AD3" s="143"/>
      <c r="AE3" s="143"/>
      <c r="AF3" s="147"/>
    </row>
    <row r="4" spans="1:32" ht="16.2" thickBot="1" x14ac:dyDescent="0.35">
      <c r="A4" s="148" t="s">
        <v>88</v>
      </c>
      <c r="B4" s="148"/>
      <c r="C4" s="149" t="s">
        <v>107</v>
      </c>
      <c r="D4" s="148" t="s">
        <v>89</v>
      </c>
      <c r="E4" s="153" t="s">
        <v>14</v>
      </c>
      <c r="F4" s="153"/>
      <c r="G4" s="153"/>
      <c r="H4" s="153"/>
      <c r="I4" s="153"/>
      <c r="J4" s="153"/>
      <c r="K4" s="153" t="s">
        <v>15</v>
      </c>
      <c r="L4" s="153"/>
      <c r="M4" s="153"/>
      <c r="N4" s="153"/>
      <c r="O4" s="153"/>
      <c r="P4" s="153"/>
      <c r="Q4" s="153" t="s">
        <v>16</v>
      </c>
      <c r="R4" s="153"/>
      <c r="S4" s="153"/>
      <c r="T4" s="153"/>
      <c r="U4" s="153"/>
      <c r="V4" s="153"/>
      <c r="W4" s="153" t="s">
        <v>17</v>
      </c>
      <c r="X4" s="153"/>
      <c r="Y4" s="153"/>
      <c r="Z4" s="153"/>
      <c r="AA4" s="153"/>
      <c r="AB4" s="154"/>
      <c r="AC4" s="155" t="s">
        <v>108</v>
      </c>
      <c r="AD4" s="156"/>
      <c r="AE4" s="157"/>
      <c r="AF4" s="168" t="s">
        <v>90</v>
      </c>
    </row>
    <row r="5" spans="1:32" ht="15.6" x14ac:dyDescent="0.3">
      <c r="A5" s="148"/>
      <c r="B5" s="148"/>
      <c r="C5" s="150"/>
      <c r="D5" s="152"/>
      <c r="E5" s="161" t="s">
        <v>91</v>
      </c>
      <c r="F5" s="162"/>
      <c r="G5" s="163" t="s">
        <v>92</v>
      </c>
      <c r="H5" s="164"/>
      <c r="I5" s="165" t="s">
        <v>93</v>
      </c>
      <c r="J5" s="166"/>
      <c r="K5" s="161" t="s">
        <v>94</v>
      </c>
      <c r="L5" s="162"/>
      <c r="M5" s="163" t="s">
        <v>95</v>
      </c>
      <c r="N5" s="164"/>
      <c r="O5" s="165" t="s">
        <v>96</v>
      </c>
      <c r="P5" s="169"/>
      <c r="Q5" s="161" t="s">
        <v>97</v>
      </c>
      <c r="R5" s="170"/>
      <c r="S5" s="163" t="s">
        <v>98</v>
      </c>
      <c r="T5" s="164"/>
      <c r="U5" s="165" t="s">
        <v>99</v>
      </c>
      <c r="V5" s="169"/>
      <c r="W5" s="161" t="s">
        <v>100</v>
      </c>
      <c r="X5" s="162"/>
      <c r="Y5" s="163" t="s">
        <v>101</v>
      </c>
      <c r="Z5" s="164"/>
      <c r="AA5" s="165" t="s">
        <v>102</v>
      </c>
      <c r="AB5" s="166"/>
      <c r="AC5" s="158"/>
      <c r="AD5" s="159"/>
      <c r="AE5" s="160"/>
      <c r="AF5" s="168"/>
    </row>
    <row r="6" spans="1:32" ht="15.6" x14ac:dyDescent="0.3">
      <c r="A6" s="148"/>
      <c r="B6" s="148"/>
      <c r="C6" s="151"/>
      <c r="D6" s="152"/>
      <c r="E6" s="24" t="s">
        <v>109</v>
      </c>
      <c r="F6" s="25" t="s">
        <v>110</v>
      </c>
      <c r="G6" s="24" t="s">
        <v>109</v>
      </c>
      <c r="H6" s="25" t="s">
        <v>110</v>
      </c>
      <c r="I6" s="24" t="s">
        <v>109</v>
      </c>
      <c r="J6" s="26" t="s">
        <v>110</v>
      </c>
      <c r="K6" s="24" t="s">
        <v>109</v>
      </c>
      <c r="L6" s="25" t="s">
        <v>110</v>
      </c>
      <c r="M6" s="24" t="s">
        <v>109</v>
      </c>
      <c r="N6" s="25" t="s">
        <v>110</v>
      </c>
      <c r="O6" s="24" t="s">
        <v>109</v>
      </c>
      <c r="P6" s="25" t="s">
        <v>110</v>
      </c>
      <c r="Q6" s="24" t="s">
        <v>109</v>
      </c>
      <c r="R6" s="26" t="s">
        <v>110</v>
      </c>
      <c r="S6" s="24" t="s">
        <v>109</v>
      </c>
      <c r="T6" s="25" t="s">
        <v>110</v>
      </c>
      <c r="U6" s="24" t="s">
        <v>109</v>
      </c>
      <c r="V6" s="25" t="s">
        <v>110</v>
      </c>
      <c r="W6" s="24" t="s">
        <v>109</v>
      </c>
      <c r="X6" s="25" t="s">
        <v>110</v>
      </c>
      <c r="Y6" s="24" t="s">
        <v>109</v>
      </c>
      <c r="Z6" s="25" t="s">
        <v>110</v>
      </c>
      <c r="AA6" s="24" t="s">
        <v>109</v>
      </c>
      <c r="AB6" s="26" t="s">
        <v>110</v>
      </c>
      <c r="AC6" s="27" t="s">
        <v>109</v>
      </c>
      <c r="AD6" s="28" t="s">
        <v>110</v>
      </c>
      <c r="AE6" s="29" t="s">
        <v>111</v>
      </c>
      <c r="AF6" s="168"/>
    </row>
    <row r="7" spans="1:32" x14ac:dyDescent="0.3">
      <c r="A7" s="30"/>
      <c r="B7" s="31"/>
      <c r="C7" s="31"/>
      <c r="D7" s="31"/>
      <c r="E7" s="32"/>
      <c r="F7" s="33"/>
      <c r="G7" s="34"/>
      <c r="H7" s="35"/>
      <c r="I7" s="34"/>
      <c r="J7" s="31"/>
      <c r="K7" s="34"/>
      <c r="L7" s="35"/>
      <c r="M7" s="34"/>
      <c r="N7" s="35"/>
      <c r="O7" s="34"/>
      <c r="P7" s="35"/>
      <c r="Q7" s="34"/>
      <c r="R7" s="31"/>
      <c r="S7" s="34"/>
      <c r="T7" s="35"/>
      <c r="U7" s="34"/>
      <c r="V7" s="35"/>
      <c r="W7" s="34"/>
      <c r="X7" s="35"/>
      <c r="Y7" s="34"/>
      <c r="Z7" s="35"/>
      <c r="AA7" s="34"/>
      <c r="AB7" s="31"/>
      <c r="AC7" s="34"/>
      <c r="AD7" s="31"/>
      <c r="AE7" s="35"/>
      <c r="AF7" s="36"/>
    </row>
    <row r="8" spans="1:32" ht="47.25" customHeight="1" x14ac:dyDescent="0.3">
      <c r="A8" s="37">
        <v>1</v>
      </c>
      <c r="B8" s="38" t="s">
        <v>112</v>
      </c>
      <c r="C8" s="39" t="s">
        <v>113</v>
      </c>
      <c r="D8" s="40" t="s">
        <v>114</v>
      </c>
      <c r="E8" s="41"/>
      <c r="F8" s="42"/>
      <c r="G8" s="43">
        <v>1</v>
      </c>
      <c r="H8" s="44">
        <v>1</v>
      </c>
      <c r="I8" s="45"/>
      <c r="J8" s="46"/>
      <c r="K8" s="41"/>
      <c r="L8" s="42"/>
      <c r="M8" s="41"/>
      <c r="N8" s="42"/>
      <c r="O8" s="41"/>
      <c r="P8" s="42"/>
      <c r="Q8" s="41"/>
      <c r="R8" s="46"/>
      <c r="S8" s="41"/>
      <c r="T8" s="42"/>
      <c r="U8" s="41"/>
      <c r="V8" s="42"/>
      <c r="W8" s="41"/>
      <c r="X8" s="47"/>
      <c r="Y8" s="41"/>
      <c r="Z8" s="42"/>
      <c r="AA8" s="41"/>
      <c r="AB8" s="46"/>
      <c r="AC8" s="48">
        <f>K8+M8+O8+Q8+S8+U8+W8+Y8+AA8</f>
        <v>0</v>
      </c>
      <c r="AD8" s="49">
        <f>L8+N8+P8+R8+T8+V8+X8+Z8+AB8</f>
        <v>0</v>
      </c>
      <c r="AE8" s="50" t="e">
        <f>AC8/AD8</f>
        <v>#DIV/0!</v>
      </c>
      <c r="AF8" s="167" t="s">
        <v>115</v>
      </c>
    </row>
    <row r="9" spans="1:32" ht="47.25" customHeight="1" x14ac:dyDescent="0.3">
      <c r="A9" s="51">
        <v>2</v>
      </c>
      <c r="B9" s="38" t="s">
        <v>116</v>
      </c>
      <c r="C9" s="39" t="s">
        <v>117</v>
      </c>
      <c r="D9" s="40" t="s">
        <v>114</v>
      </c>
      <c r="E9" s="41"/>
      <c r="F9" s="42"/>
      <c r="G9" s="52"/>
      <c r="H9" s="42"/>
      <c r="I9" s="45"/>
      <c r="J9" s="46"/>
      <c r="K9" s="53">
        <v>1</v>
      </c>
      <c r="L9" s="42"/>
      <c r="M9" s="41"/>
      <c r="N9" s="42"/>
      <c r="O9" s="41"/>
      <c r="P9" s="42"/>
      <c r="Q9" s="41"/>
      <c r="R9" s="46"/>
      <c r="S9" s="41"/>
      <c r="T9" s="42"/>
      <c r="U9" s="41"/>
      <c r="V9" s="42"/>
      <c r="W9" s="41"/>
      <c r="X9" s="47"/>
      <c r="Y9" s="41"/>
      <c r="Z9" s="42"/>
      <c r="AA9" s="41"/>
      <c r="AB9" s="46"/>
      <c r="AC9" s="48">
        <f>K9+M9+O9+Q9+S9+U9+W9+Y9+AA9</f>
        <v>1</v>
      </c>
      <c r="AD9" s="49">
        <f t="shared" ref="AD9:AD21" si="0">L9+N9+P9+R9+T9+V9+X9+Z9+AB9</f>
        <v>0</v>
      </c>
      <c r="AE9" s="50" t="e">
        <f t="shared" ref="AE9:AE21" si="1">AC9/AD9</f>
        <v>#DIV/0!</v>
      </c>
      <c r="AF9" s="167"/>
    </row>
    <row r="10" spans="1:32" ht="58.5" customHeight="1" x14ac:dyDescent="0.3">
      <c r="A10" s="51">
        <v>3</v>
      </c>
      <c r="B10" s="54" t="s">
        <v>118</v>
      </c>
      <c r="C10" s="39" t="s">
        <v>119</v>
      </c>
      <c r="D10" s="40" t="s">
        <v>114</v>
      </c>
      <c r="E10" s="41"/>
      <c r="F10" s="42"/>
      <c r="G10" s="52"/>
      <c r="H10" s="42"/>
      <c r="I10" s="45"/>
      <c r="J10" s="46"/>
      <c r="K10" s="41"/>
      <c r="L10" s="42"/>
      <c r="M10" s="53">
        <v>1</v>
      </c>
      <c r="N10" s="42"/>
      <c r="O10" s="41"/>
      <c r="P10" s="42"/>
      <c r="Q10" s="41"/>
      <c r="R10" s="46"/>
      <c r="S10" s="41"/>
      <c r="T10" s="42"/>
      <c r="U10" s="41"/>
      <c r="V10" s="42"/>
      <c r="W10" s="41"/>
      <c r="X10" s="47"/>
      <c r="Y10" s="41"/>
      <c r="Z10" s="42"/>
      <c r="AA10" s="41"/>
      <c r="AB10" s="46"/>
      <c r="AC10" s="48">
        <f t="shared" ref="AC10:AC20" si="2">K10+M10+O10+Q10+S10+U10+W10+Y10+AA10</f>
        <v>1</v>
      </c>
      <c r="AD10" s="49">
        <f t="shared" si="0"/>
        <v>0</v>
      </c>
      <c r="AE10" s="50" t="e">
        <f t="shared" si="1"/>
        <v>#DIV/0!</v>
      </c>
      <c r="AF10" s="167"/>
    </row>
    <row r="11" spans="1:32" ht="47.25" customHeight="1" x14ac:dyDescent="0.3">
      <c r="A11" s="55">
        <v>4</v>
      </c>
      <c r="B11" s="54" t="s">
        <v>120</v>
      </c>
      <c r="C11" s="39" t="s">
        <v>121</v>
      </c>
      <c r="D11" s="40" t="s">
        <v>114</v>
      </c>
      <c r="E11" s="41"/>
      <c r="F11" s="42"/>
      <c r="G11" s="52"/>
      <c r="H11" s="42"/>
      <c r="I11" s="53">
        <v>1</v>
      </c>
      <c r="J11" s="46"/>
      <c r="K11" s="41"/>
      <c r="L11" s="42"/>
      <c r="M11" s="41"/>
      <c r="N11" s="42"/>
      <c r="O11" s="41"/>
      <c r="P11" s="42"/>
      <c r="Q11" s="41"/>
      <c r="R11" s="46"/>
      <c r="S11" s="41"/>
      <c r="T11" s="42"/>
      <c r="U11" s="41"/>
      <c r="V11" s="42"/>
      <c r="W11" s="41"/>
      <c r="X11" s="47"/>
      <c r="Y11" s="41"/>
      <c r="Z11" s="42"/>
      <c r="AA11" s="41"/>
      <c r="AB11" s="46"/>
      <c r="AC11" s="48">
        <f t="shared" si="2"/>
        <v>0</v>
      </c>
      <c r="AD11" s="49">
        <f t="shared" si="0"/>
        <v>0</v>
      </c>
      <c r="AE11" s="50" t="e">
        <f t="shared" si="1"/>
        <v>#DIV/0!</v>
      </c>
      <c r="AF11" s="167"/>
    </row>
    <row r="12" spans="1:32" ht="46.5" customHeight="1" x14ac:dyDescent="0.3">
      <c r="A12" s="51">
        <v>5</v>
      </c>
      <c r="B12" s="38" t="s">
        <v>122</v>
      </c>
      <c r="C12" s="39" t="s">
        <v>123</v>
      </c>
      <c r="D12" s="40" t="s">
        <v>124</v>
      </c>
      <c r="E12" s="41"/>
      <c r="F12" s="42"/>
      <c r="G12" s="52"/>
      <c r="H12" s="42"/>
      <c r="I12" s="45"/>
      <c r="J12" s="46"/>
      <c r="K12" s="41"/>
      <c r="L12" s="42"/>
      <c r="M12" s="41"/>
      <c r="N12" s="42"/>
      <c r="O12" s="56">
        <v>1</v>
      </c>
      <c r="P12" s="42"/>
      <c r="Q12" s="41"/>
      <c r="R12" s="46"/>
      <c r="S12" s="41"/>
      <c r="T12" s="42"/>
      <c r="U12" s="41"/>
      <c r="V12" s="42"/>
      <c r="W12" s="41"/>
      <c r="X12" s="47"/>
      <c r="Y12" s="41"/>
      <c r="Z12" s="42"/>
      <c r="AA12" s="41"/>
      <c r="AB12" s="46"/>
      <c r="AC12" s="48">
        <f t="shared" si="2"/>
        <v>1</v>
      </c>
      <c r="AD12" s="49">
        <f t="shared" si="0"/>
        <v>0</v>
      </c>
      <c r="AE12" s="50" t="e">
        <f t="shared" si="1"/>
        <v>#DIV/0!</v>
      </c>
      <c r="AF12" s="167"/>
    </row>
    <row r="13" spans="1:32" ht="46.5" customHeight="1" x14ac:dyDescent="0.3">
      <c r="A13" s="51">
        <v>6</v>
      </c>
      <c r="B13" s="38" t="s">
        <v>125</v>
      </c>
      <c r="C13" s="39" t="s">
        <v>126</v>
      </c>
      <c r="D13" s="40" t="s">
        <v>114</v>
      </c>
      <c r="E13" s="41"/>
      <c r="F13" s="42"/>
      <c r="G13" s="52"/>
      <c r="H13" s="42"/>
      <c r="I13" s="45"/>
      <c r="J13" s="46"/>
      <c r="K13" s="41"/>
      <c r="L13" s="42"/>
      <c r="M13" s="41"/>
      <c r="N13" s="42"/>
      <c r="O13" s="41"/>
      <c r="P13" s="42"/>
      <c r="Q13" s="41"/>
      <c r="R13" s="46"/>
      <c r="S13" s="41"/>
      <c r="T13" s="42"/>
      <c r="U13" s="41"/>
      <c r="V13" s="42"/>
      <c r="W13" s="56">
        <v>1</v>
      </c>
      <c r="X13" s="47"/>
      <c r="Y13" s="41"/>
      <c r="Z13" s="42"/>
      <c r="AA13" s="41"/>
      <c r="AB13" s="46"/>
      <c r="AC13" s="48">
        <f t="shared" si="2"/>
        <v>1</v>
      </c>
      <c r="AD13" s="49">
        <f t="shared" si="0"/>
        <v>0</v>
      </c>
      <c r="AE13" s="50" t="e">
        <f t="shared" si="1"/>
        <v>#DIV/0!</v>
      </c>
      <c r="AF13" s="167"/>
    </row>
    <row r="14" spans="1:32" ht="46.5" customHeight="1" x14ac:dyDescent="0.3">
      <c r="A14" s="51">
        <v>7</v>
      </c>
      <c r="B14" s="57" t="s">
        <v>127</v>
      </c>
      <c r="C14" s="69" t="s">
        <v>128</v>
      </c>
      <c r="D14" s="40" t="s">
        <v>114</v>
      </c>
      <c r="E14" s="41"/>
      <c r="F14" s="42"/>
      <c r="G14" s="52"/>
      <c r="H14" s="42"/>
      <c r="I14" s="45"/>
      <c r="J14" s="46"/>
      <c r="K14" s="41"/>
      <c r="L14" s="42"/>
      <c r="M14" s="41"/>
      <c r="N14" s="42"/>
      <c r="O14" s="56">
        <v>1</v>
      </c>
      <c r="P14" s="42"/>
      <c r="Q14" s="41"/>
      <c r="R14" s="46"/>
      <c r="S14" s="41"/>
      <c r="T14" s="42"/>
      <c r="U14" s="41"/>
      <c r="V14" s="42"/>
      <c r="W14" s="41"/>
      <c r="X14" s="47"/>
      <c r="Y14" s="41"/>
      <c r="Z14" s="42"/>
      <c r="AA14" s="41"/>
      <c r="AB14" s="46"/>
      <c r="AC14" s="48">
        <f t="shared" si="2"/>
        <v>1</v>
      </c>
      <c r="AD14" s="49">
        <f t="shared" si="0"/>
        <v>0</v>
      </c>
      <c r="AE14" s="50" t="e">
        <f t="shared" si="1"/>
        <v>#DIV/0!</v>
      </c>
      <c r="AF14" s="167"/>
    </row>
    <row r="15" spans="1:32" ht="55.5" customHeight="1" x14ac:dyDescent="0.3">
      <c r="A15" s="51">
        <v>8</v>
      </c>
      <c r="B15" s="59" t="s">
        <v>129</v>
      </c>
      <c r="C15" s="39" t="s">
        <v>130</v>
      </c>
      <c r="D15" s="40" t="s">
        <v>124</v>
      </c>
      <c r="E15" s="41"/>
      <c r="F15" s="42"/>
      <c r="G15" s="52"/>
      <c r="H15" s="42"/>
      <c r="I15" s="45"/>
      <c r="J15" s="46"/>
      <c r="K15" s="41"/>
      <c r="L15" s="42"/>
      <c r="M15" s="41"/>
      <c r="N15" s="42"/>
      <c r="O15" s="41"/>
      <c r="P15" s="42"/>
      <c r="Q15" s="56">
        <v>1</v>
      </c>
      <c r="R15" s="46"/>
      <c r="S15" s="41"/>
      <c r="T15" s="42"/>
      <c r="U15" s="41"/>
      <c r="V15" s="42"/>
      <c r="W15" s="41"/>
      <c r="X15" s="47"/>
      <c r="Y15" s="41"/>
      <c r="Z15" s="42"/>
      <c r="AA15" s="41"/>
      <c r="AB15" s="46"/>
      <c r="AC15" s="48">
        <f t="shared" si="2"/>
        <v>1</v>
      </c>
      <c r="AD15" s="49">
        <f t="shared" si="0"/>
        <v>0</v>
      </c>
      <c r="AE15" s="50" t="e">
        <f t="shared" si="1"/>
        <v>#DIV/0!</v>
      </c>
      <c r="AF15" s="167"/>
    </row>
    <row r="16" spans="1:32" ht="48.75" customHeight="1" x14ac:dyDescent="0.3">
      <c r="A16" s="51">
        <v>9</v>
      </c>
      <c r="B16" s="38" t="s">
        <v>131</v>
      </c>
      <c r="C16" s="58" t="s">
        <v>132</v>
      </c>
      <c r="D16" s="40" t="s">
        <v>114</v>
      </c>
      <c r="E16" s="41"/>
      <c r="F16" s="42"/>
      <c r="G16" s="52"/>
      <c r="H16" s="42"/>
      <c r="I16" s="45"/>
      <c r="J16" s="46"/>
      <c r="K16" s="41"/>
      <c r="L16" s="42"/>
      <c r="M16" s="41"/>
      <c r="N16" s="42"/>
      <c r="O16" s="41"/>
      <c r="P16" s="42"/>
      <c r="Q16" s="41"/>
      <c r="R16" s="46"/>
      <c r="S16" s="41"/>
      <c r="T16" s="42"/>
      <c r="U16" s="56">
        <v>1</v>
      </c>
      <c r="V16" s="42"/>
      <c r="W16" s="41"/>
      <c r="X16" s="47"/>
      <c r="Y16" s="41"/>
      <c r="Z16" s="42"/>
      <c r="AA16" s="41"/>
      <c r="AB16" s="46"/>
      <c r="AC16" s="48">
        <f t="shared" si="2"/>
        <v>1</v>
      </c>
      <c r="AD16" s="49">
        <f t="shared" si="0"/>
        <v>0</v>
      </c>
      <c r="AE16" s="50" t="e">
        <f t="shared" si="1"/>
        <v>#DIV/0!</v>
      </c>
      <c r="AF16" s="167"/>
    </row>
    <row r="17" spans="1:33" ht="42" customHeight="1" x14ac:dyDescent="0.3">
      <c r="A17" s="51">
        <v>10</v>
      </c>
      <c r="B17" s="60" t="s">
        <v>133</v>
      </c>
      <c r="C17" s="58" t="s">
        <v>134</v>
      </c>
      <c r="D17" s="40" t="s">
        <v>124</v>
      </c>
      <c r="E17" s="41"/>
      <c r="F17" s="42"/>
      <c r="G17" s="52"/>
      <c r="H17" s="42"/>
      <c r="I17" s="45"/>
      <c r="J17" s="46"/>
      <c r="K17" s="61">
        <v>1</v>
      </c>
      <c r="L17" s="42"/>
      <c r="M17" s="41"/>
      <c r="N17" s="42"/>
      <c r="O17" s="41"/>
      <c r="P17" s="42"/>
      <c r="Q17" s="41"/>
      <c r="R17" s="46"/>
      <c r="S17" s="41"/>
      <c r="T17" s="42"/>
      <c r="U17" s="41"/>
      <c r="V17" s="42"/>
      <c r="W17" s="41"/>
      <c r="X17" s="47"/>
      <c r="Y17" s="41"/>
      <c r="Z17" s="42"/>
      <c r="AA17" s="41"/>
      <c r="AB17" s="46"/>
      <c r="AC17" s="48">
        <f t="shared" si="2"/>
        <v>1</v>
      </c>
      <c r="AD17" s="49">
        <f t="shared" si="0"/>
        <v>0</v>
      </c>
      <c r="AE17" s="50" t="e">
        <f t="shared" si="1"/>
        <v>#DIV/0!</v>
      </c>
      <c r="AF17" s="167"/>
      <c r="AG17" s="62"/>
    </row>
    <row r="18" spans="1:33" ht="42" customHeight="1" x14ac:dyDescent="0.3">
      <c r="A18" s="51">
        <v>11</v>
      </c>
      <c r="B18" s="38" t="s">
        <v>135</v>
      </c>
      <c r="C18" s="39" t="s">
        <v>121</v>
      </c>
      <c r="D18" s="40" t="s">
        <v>114</v>
      </c>
      <c r="E18" s="41"/>
      <c r="F18" s="42"/>
      <c r="G18" s="52"/>
      <c r="H18" s="42"/>
      <c r="I18" s="45"/>
      <c r="J18" s="46"/>
      <c r="K18" s="61">
        <v>1</v>
      </c>
      <c r="L18" s="42"/>
      <c r="M18" s="41"/>
      <c r="N18" s="42"/>
      <c r="O18" s="41"/>
      <c r="P18" s="42"/>
      <c r="Q18" s="41"/>
      <c r="R18" s="46"/>
      <c r="S18" s="41"/>
      <c r="T18" s="42"/>
      <c r="U18" s="41"/>
      <c r="V18" s="42"/>
      <c r="W18" s="41"/>
      <c r="X18" s="47"/>
      <c r="Y18" s="41"/>
      <c r="Z18" s="42"/>
      <c r="AA18" s="41"/>
      <c r="AB18" s="46"/>
      <c r="AC18" s="48">
        <f t="shared" si="2"/>
        <v>1</v>
      </c>
      <c r="AD18" s="49">
        <f t="shared" si="0"/>
        <v>0</v>
      </c>
      <c r="AE18" s="50" t="e">
        <f t="shared" si="1"/>
        <v>#DIV/0!</v>
      </c>
      <c r="AF18" s="167"/>
    </row>
    <row r="19" spans="1:33" ht="44.25" customHeight="1" x14ac:dyDescent="0.3">
      <c r="A19" s="51">
        <v>12</v>
      </c>
      <c r="B19" s="63" t="s">
        <v>136</v>
      </c>
      <c r="C19" s="39" t="s">
        <v>121</v>
      </c>
      <c r="D19" s="40" t="s">
        <v>114</v>
      </c>
      <c r="E19" s="41"/>
      <c r="F19" s="42"/>
      <c r="G19" s="52"/>
      <c r="H19" s="42"/>
      <c r="I19" s="45"/>
      <c r="J19" s="46"/>
      <c r="K19" s="41"/>
      <c r="L19" s="42"/>
      <c r="M19" s="41"/>
      <c r="N19" s="42"/>
      <c r="O19" s="41"/>
      <c r="P19" s="42"/>
      <c r="Q19" s="41"/>
      <c r="R19" s="46"/>
      <c r="S19" s="61">
        <v>1</v>
      </c>
      <c r="T19" s="42"/>
      <c r="U19" s="41"/>
      <c r="V19" s="42"/>
      <c r="W19" s="41"/>
      <c r="X19" s="47"/>
      <c r="Y19" s="41"/>
      <c r="Z19" s="42"/>
      <c r="AA19" s="41"/>
      <c r="AB19" s="46"/>
      <c r="AC19" s="48" t="e">
        <f>E19+G19+I19+S19+M19+O19+Q19+#REF!+U19+W19+Y19+AA19</f>
        <v>#REF!</v>
      </c>
      <c r="AD19" s="49">
        <f>F19+H19+J19+L19+N19+P19+R19+T19+V19+X19+Z19+AB19</f>
        <v>0</v>
      </c>
      <c r="AE19" s="50" t="e">
        <f t="shared" si="1"/>
        <v>#REF!</v>
      </c>
      <c r="AF19" s="167"/>
    </row>
    <row r="20" spans="1:33" ht="44.25" customHeight="1" x14ac:dyDescent="0.3">
      <c r="A20" s="51">
        <v>13</v>
      </c>
      <c r="B20" s="38" t="s">
        <v>137</v>
      </c>
      <c r="C20" s="58" t="s">
        <v>121</v>
      </c>
      <c r="D20" s="40" t="s">
        <v>114</v>
      </c>
      <c r="E20" s="41"/>
      <c r="F20" s="42"/>
      <c r="G20" s="52"/>
      <c r="H20" s="42"/>
      <c r="I20" s="45"/>
      <c r="J20" s="46"/>
      <c r="K20" s="41"/>
      <c r="L20" s="42"/>
      <c r="M20" s="41"/>
      <c r="N20" s="42"/>
      <c r="O20" s="61">
        <v>1</v>
      </c>
      <c r="P20" s="42"/>
      <c r="Q20" s="41"/>
      <c r="R20" s="46"/>
      <c r="S20" s="41"/>
      <c r="T20" s="42"/>
      <c r="U20" s="41"/>
      <c r="V20" s="42"/>
      <c r="W20" s="41"/>
      <c r="X20" s="47"/>
      <c r="Y20" s="41"/>
      <c r="Z20" s="42"/>
      <c r="AA20" s="41"/>
      <c r="AB20" s="46"/>
      <c r="AC20" s="48">
        <f t="shared" si="2"/>
        <v>1</v>
      </c>
      <c r="AD20" s="49">
        <f t="shared" si="0"/>
        <v>0</v>
      </c>
      <c r="AE20" s="50" t="e">
        <f t="shared" si="1"/>
        <v>#DIV/0!</v>
      </c>
      <c r="AF20" s="167"/>
    </row>
    <row r="21" spans="1:33" ht="53.25" customHeight="1" x14ac:dyDescent="0.3">
      <c r="A21" s="51">
        <v>14</v>
      </c>
      <c r="B21" s="60" t="s">
        <v>138</v>
      </c>
      <c r="C21" s="64" t="s">
        <v>139</v>
      </c>
      <c r="D21" s="40" t="s">
        <v>124</v>
      </c>
      <c r="E21" s="41"/>
      <c r="F21" s="42"/>
      <c r="G21" s="61">
        <v>1</v>
      </c>
      <c r="H21" s="44">
        <v>1</v>
      </c>
      <c r="I21" s="45"/>
      <c r="J21" s="46"/>
      <c r="K21" s="61">
        <v>1</v>
      </c>
      <c r="L21" s="42"/>
      <c r="M21" s="41"/>
      <c r="N21" s="42"/>
      <c r="O21" s="41"/>
      <c r="P21" s="42"/>
      <c r="Q21" s="41"/>
      <c r="R21" s="46"/>
      <c r="S21" s="41"/>
      <c r="T21" s="42"/>
      <c r="U21" s="41"/>
      <c r="V21" s="42"/>
      <c r="W21" s="41"/>
      <c r="X21" s="47"/>
      <c r="Y21" s="41"/>
      <c r="Z21" s="42"/>
      <c r="AA21" s="41"/>
      <c r="AB21" s="46"/>
      <c r="AC21" s="48">
        <f>E21+G21+I21+K21+M21+O21+Q21+S21+U21+W21+Y21+AA21</f>
        <v>2</v>
      </c>
      <c r="AD21" s="49">
        <f t="shared" si="0"/>
        <v>0</v>
      </c>
      <c r="AE21" s="50" t="e">
        <f t="shared" si="1"/>
        <v>#DIV/0!</v>
      </c>
      <c r="AF21" s="65"/>
    </row>
    <row r="28" spans="1:33" x14ac:dyDescent="0.3">
      <c r="C28" s="66"/>
      <c r="D28" s="66"/>
      <c r="E28" s="66"/>
    </row>
    <row r="29" spans="1:33" x14ac:dyDescent="0.3">
      <c r="C29" s="66"/>
      <c r="D29" s="66"/>
      <c r="E29" s="66"/>
    </row>
    <row r="41" spans="22:26" ht="15.6" x14ac:dyDescent="0.3">
      <c r="V41" s="67"/>
    </row>
    <row r="45" spans="22:26" ht="15.6" x14ac:dyDescent="0.3">
      <c r="Z45" s="67"/>
    </row>
    <row r="63" spans="3:5" x14ac:dyDescent="0.3">
      <c r="C63" s="68"/>
      <c r="D63" s="68"/>
      <c r="E63" s="68"/>
    </row>
    <row r="64" spans="3:5" x14ac:dyDescent="0.3">
      <c r="C64" s="68"/>
      <c r="D64" s="68"/>
      <c r="E64" s="68"/>
    </row>
  </sheetData>
  <mergeCells count="24">
    <mergeCell ref="AF8:AF20"/>
    <mergeCell ref="AF4:AF6"/>
    <mergeCell ref="I5:J5"/>
    <mergeCell ref="K5:L5"/>
    <mergeCell ref="M5:N5"/>
    <mergeCell ref="W5:X5"/>
    <mergeCell ref="Y5:Z5"/>
    <mergeCell ref="O5:P5"/>
    <mergeCell ref="Q5:R5"/>
    <mergeCell ref="S5:T5"/>
    <mergeCell ref="U5:V5"/>
    <mergeCell ref="A1:B3"/>
    <mergeCell ref="C1:AF3"/>
    <mergeCell ref="A4:B6"/>
    <mergeCell ref="C4:C6"/>
    <mergeCell ref="D4:D6"/>
    <mergeCell ref="E4:J4"/>
    <mergeCell ref="K4:P4"/>
    <mergeCell ref="Q4:V4"/>
    <mergeCell ref="W4:AB4"/>
    <mergeCell ref="AC4:AE5"/>
    <mergeCell ref="E5:F5"/>
    <mergeCell ref="G5:H5"/>
    <mergeCell ref="AA5:AB5"/>
  </mergeCells>
  <conditionalFormatting sqref="V41">
    <cfRule type="cellIs" dxfId="9" priority="3" operator="equal">
      <formula>"E"</formula>
    </cfRule>
  </conditionalFormatting>
  <conditionalFormatting sqref="Z45">
    <cfRule type="cellIs" dxfId="8" priority="2" operator="equal">
      <formula>"E"</formula>
    </cfRule>
  </conditionalFormatting>
  <conditionalFormatting sqref="V8:V21 N8:N21 R8:R21 L8:L21 T8:T21 AB8:AB21 Y8:Z21 J8:J21">
    <cfRule type="cellIs" dxfId="7" priority="1" operator="equal">
      <formula>"E"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showGridLines="0" topLeftCell="A97" workbookViewId="0">
      <selection sqref="A1:M31"/>
    </sheetView>
  </sheetViews>
  <sheetFormatPr baseColWidth="10" defaultColWidth="11.44140625" defaultRowHeight="14.4" x14ac:dyDescent="0.3"/>
  <cols>
    <col min="1" max="1" width="15.6640625" customWidth="1"/>
    <col min="2" max="2" width="30.88671875" customWidth="1"/>
    <col min="3" max="3" width="26.6640625" customWidth="1"/>
    <col min="4" max="4" width="29.33203125" customWidth="1"/>
  </cols>
  <sheetData>
    <row r="1" spans="1:4" ht="18" x14ac:dyDescent="0.35">
      <c r="A1" s="171" t="s">
        <v>140</v>
      </c>
      <c r="B1" s="171"/>
      <c r="C1" s="171"/>
      <c r="D1" s="171"/>
    </row>
    <row r="2" spans="1:4" ht="18" x14ac:dyDescent="0.35">
      <c r="B2" s="3"/>
      <c r="C2" s="3"/>
      <c r="D2" s="3"/>
    </row>
    <row r="3" spans="1:4" ht="28.8" x14ac:dyDescent="0.3">
      <c r="A3" s="11" t="s">
        <v>141</v>
      </c>
      <c r="B3" s="4" t="s">
        <v>142</v>
      </c>
      <c r="C3" s="4" t="s">
        <v>143</v>
      </c>
      <c r="D3" s="4" t="s">
        <v>144</v>
      </c>
    </row>
    <row r="4" spans="1:4" x14ac:dyDescent="0.3">
      <c r="A4" s="5" t="s">
        <v>26</v>
      </c>
      <c r="B4" s="6" t="s">
        <v>21</v>
      </c>
      <c r="C4" s="6" t="s">
        <v>22</v>
      </c>
      <c r="D4" s="7" t="s">
        <v>23</v>
      </c>
    </row>
    <row r="5" spans="1:4" x14ac:dyDescent="0.3">
      <c r="A5" s="5"/>
      <c r="B5" s="6" t="s">
        <v>104</v>
      </c>
      <c r="C5" s="6" t="s">
        <v>22</v>
      </c>
      <c r="D5" s="7" t="s">
        <v>104</v>
      </c>
    </row>
    <row r="6" spans="1:4" ht="27.6" x14ac:dyDescent="0.3">
      <c r="A6" s="8" t="s">
        <v>145</v>
      </c>
      <c r="B6" s="6" t="s">
        <v>30</v>
      </c>
      <c r="C6" s="6" t="s">
        <v>22</v>
      </c>
      <c r="D6" s="9" t="s">
        <v>146</v>
      </c>
    </row>
    <row r="7" spans="1:4" ht="69" x14ac:dyDescent="0.3">
      <c r="A7" s="8"/>
      <c r="B7" s="6" t="s">
        <v>30</v>
      </c>
      <c r="C7" s="6" t="s">
        <v>22</v>
      </c>
      <c r="D7" s="9" t="s">
        <v>147</v>
      </c>
    </row>
    <row r="8" spans="1:4" x14ac:dyDescent="0.3">
      <c r="A8" s="8"/>
      <c r="B8" s="6" t="s">
        <v>48</v>
      </c>
      <c r="C8" s="6" t="s">
        <v>35</v>
      </c>
      <c r="D8" s="9" t="s">
        <v>148</v>
      </c>
    </row>
    <row r="9" spans="1:4" x14ac:dyDescent="0.3">
      <c r="A9" s="8"/>
      <c r="B9" s="6" t="s">
        <v>48</v>
      </c>
      <c r="C9" s="6" t="s">
        <v>35</v>
      </c>
      <c r="D9" s="9" t="s">
        <v>149</v>
      </c>
    </row>
    <row r="10" spans="1:4" x14ac:dyDescent="0.3">
      <c r="A10" s="8"/>
      <c r="B10" s="6" t="s">
        <v>48</v>
      </c>
      <c r="C10" s="6" t="s">
        <v>35</v>
      </c>
      <c r="D10" s="9" t="s">
        <v>150</v>
      </c>
    </row>
    <row r="11" spans="1:4" x14ac:dyDescent="0.3">
      <c r="A11" s="8"/>
      <c r="B11" s="6" t="s">
        <v>151</v>
      </c>
      <c r="C11" s="6" t="s">
        <v>35</v>
      </c>
      <c r="D11" s="10" t="s">
        <v>152</v>
      </c>
    </row>
    <row r="13" spans="1:4" ht="18" x14ac:dyDescent="0.35">
      <c r="A13" s="171" t="s">
        <v>59</v>
      </c>
      <c r="B13" s="171" t="s">
        <v>59</v>
      </c>
      <c r="C13" s="171"/>
      <c r="D13" s="171"/>
    </row>
    <row r="14" spans="1:4" ht="28.8" x14ac:dyDescent="0.3">
      <c r="A14" s="17" t="s">
        <v>141</v>
      </c>
      <c r="B14" s="18" t="s">
        <v>142</v>
      </c>
      <c r="C14" s="18" t="s">
        <v>143</v>
      </c>
      <c r="D14" s="18" t="s">
        <v>144</v>
      </c>
    </row>
    <row r="15" spans="1:4" x14ac:dyDescent="0.3">
      <c r="A15" s="12" t="s">
        <v>26</v>
      </c>
      <c r="B15" s="13" t="s">
        <v>21</v>
      </c>
      <c r="C15" s="13" t="s">
        <v>35</v>
      </c>
      <c r="D15" s="14" t="s">
        <v>153</v>
      </c>
    </row>
    <row r="16" spans="1:4" ht="27.6" x14ac:dyDescent="0.3">
      <c r="A16" s="5" t="s">
        <v>26</v>
      </c>
      <c r="B16" s="6" t="s">
        <v>154</v>
      </c>
      <c r="C16" s="6" t="s">
        <v>22</v>
      </c>
      <c r="D16" s="7" t="s">
        <v>155</v>
      </c>
    </row>
    <row r="17" spans="1:4" x14ac:dyDescent="0.3">
      <c r="A17" s="15" t="s">
        <v>26</v>
      </c>
      <c r="B17" s="13" t="s">
        <v>63</v>
      </c>
      <c r="C17" s="13" t="s">
        <v>35</v>
      </c>
      <c r="D17" s="16" t="s">
        <v>156</v>
      </c>
    </row>
    <row r="18" spans="1:4" x14ac:dyDescent="0.3">
      <c r="A18" s="8" t="s">
        <v>26</v>
      </c>
      <c r="B18" s="6" t="s">
        <v>63</v>
      </c>
      <c r="C18" s="6" t="s">
        <v>35</v>
      </c>
      <c r="D18" s="9" t="s">
        <v>157</v>
      </c>
    </row>
    <row r="19" spans="1:4" ht="27.6" x14ac:dyDescent="0.3">
      <c r="A19" s="15" t="s">
        <v>26</v>
      </c>
      <c r="B19" s="13" t="s">
        <v>63</v>
      </c>
      <c r="C19" s="13" t="s">
        <v>35</v>
      </c>
      <c r="D19" s="16" t="s">
        <v>158</v>
      </c>
    </row>
    <row r="20" spans="1:4" x14ac:dyDescent="0.3">
      <c r="A20" s="8" t="s">
        <v>26</v>
      </c>
      <c r="B20" s="6" t="s">
        <v>63</v>
      </c>
      <c r="C20" s="6" t="s">
        <v>22</v>
      </c>
      <c r="D20" s="9" t="s">
        <v>159</v>
      </c>
    </row>
    <row r="21" spans="1:4" x14ac:dyDescent="0.3">
      <c r="A21" s="15" t="s">
        <v>160</v>
      </c>
      <c r="B21" s="13" t="s">
        <v>30</v>
      </c>
      <c r="C21" s="13" t="s">
        <v>22</v>
      </c>
      <c r="D21" s="16" t="s">
        <v>161</v>
      </c>
    </row>
    <row r="22" spans="1:4" ht="41.4" x14ac:dyDescent="0.3">
      <c r="A22" s="8" t="s">
        <v>160</v>
      </c>
      <c r="B22" s="6" t="s">
        <v>73</v>
      </c>
      <c r="C22" s="6" t="s">
        <v>22</v>
      </c>
      <c r="D22" s="9" t="s">
        <v>162</v>
      </c>
    </row>
    <row r="23" spans="1:4" x14ac:dyDescent="0.3">
      <c r="A23" s="12" t="s">
        <v>160</v>
      </c>
      <c r="B23" s="13" t="s">
        <v>163</v>
      </c>
      <c r="C23" s="13" t="s">
        <v>22</v>
      </c>
      <c r="D23" s="14" t="s">
        <v>164</v>
      </c>
    </row>
    <row r="24" spans="1:4" ht="27.6" x14ac:dyDescent="0.3">
      <c r="A24" s="5" t="s">
        <v>160</v>
      </c>
      <c r="B24" s="6" t="s">
        <v>163</v>
      </c>
      <c r="C24" s="6" t="s">
        <v>22</v>
      </c>
      <c r="D24" s="7" t="s">
        <v>165</v>
      </c>
    </row>
    <row r="25" spans="1:4" x14ac:dyDescent="0.3">
      <c r="A25" s="15" t="s">
        <v>160</v>
      </c>
      <c r="B25" s="13" t="s">
        <v>163</v>
      </c>
      <c r="C25" s="13" t="s">
        <v>22</v>
      </c>
      <c r="D25" s="16" t="s">
        <v>166</v>
      </c>
    </row>
    <row r="26" spans="1:4" x14ac:dyDescent="0.3">
      <c r="A26" s="8" t="s">
        <v>160</v>
      </c>
      <c r="B26" s="6" t="s">
        <v>163</v>
      </c>
      <c r="C26" s="6" t="s">
        <v>22</v>
      </c>
      <c r="D26" s="9" t="s">
        <v>167</v>
      </c>
    </row>
    <row r="27" spans="1:4" ht="55.2" x14ac:dyDescent="0.3">
      <c r="A27" s="15" t="s">
        <v>160</v>
      </c>
      <c r="B27" s="13" t="s">
        <v>163</v>
      </c>
      <c r="C27" s="13" t="s">
        <v>22</v>
      </c>
      <c r="D27" s="16" t="s">
        <v>168</v>
      </c>
    </row>
    <row r="28" spans="1:4" x14ac:dyDescent="0.3">
      <c r="A28" s="8" t="s">
        <v>160</v>
      </c>
      <c r="B28" s="6" t="s">
        <v>163</v>
      </c>
      <c r="C28" s="6" t="s">
        <v>22</v>
      </c>
      <c r="D28" s="9" t="s">
        <v>169</v>
      </c>
    </row>
    <row r="29" spans="1:4" x14ac:dyDescent="0.3">
      <c r="A29" s="15" t="s">
        <v>160</v>
      </c>
      <c r="B29" s="13" t="s">
        <v>170</v>
      </c>
      <c r="C29" s="13" t="s">
        <v>22</v>
      </c>
      <c r="D29" s="16" t="s">
        <v>171</v>
      </c>
    </row>
    <row r="30" spans="1:4" x14ac:dyDescent="0.3">
      <c r="A30" s="8" t="s">
        <v>160</v>
      </c>
      <c r="B30" s="6" t="s">
        <v>21</v>
      </c>
      <c r="C30" s="6" t="s">
        <v>35</v>
      </c>
      <c r="D30" s="10" t="s">
        <v>172</v>
      </c>
    </row>
    <row r="31" spans="1:4" ht="27.6" x14ac:dyDescent="0.3">
      <c r="A31" s="12" t="s">
        <v>160</v>
      </c>
      <c r="B31" s="13" t="s">
        <v>42</v>
      </c>
      <c r="C31" s="13" t="s">
        <v>22</v>
      </c>
      <c r="D31" s="14" t="s">
        <v>173</v>
      </c>
    </row>
    <row r="32" spans="1:4" ht="27.6" x14ac:dyDescent="0.3">
      <c r="A32" s="5" t="s">
        <v>160</v>
      </c>
      <c r="B32" s="6" t="s">
        <v>174</v>
      </c>
      <c r="C32" s="6" t="s">
        <v>22</v>
      </c>
      <c r="D32" s="7" t="s">
        <v>175</v>
      </c>
    </row>
    <row r="33" spans="1:4" ht="27.6" x14ac:dyDescent="0.3">
      <c r="A33" s="15" t="s">
        <v>160</v>
      </c>
      <c r="B33" s="13" t="s">
        <v>174</v>
      </c>
      <c r="C33" s="13" t="s">
        <v>35</v>
      </c>
      <c r="D33" s="16" t="s">
        <v>176</v>
      </c>
    </row>
    <row r="34" spans="1:4" x14ac:dyDescent="0.3">
      <c r="A34" s="8" t="s">
        <v>160</v>
      </c>
      <c r="B34" s="6" t="s">
        <v>48</v>
      </c>
      <c r="C34" s="6" t="s">
        <v>22</v>
      </c>
      <c r="D34" s="9" t="s">
        <v>177</v>
      </c>
    </row>
    <row r="35" spans="1:4" x14ac:dyDescent="0.3">
      <c r="A35" s="15" t="s">
        <v>160</v>
      </c>
      <c r="B35" s="13" t="s">
        <v>48</v>
      </c>
      <c r="C35" s="13" t="s">
        <v>22</v>
      </c>
      <c r="D35" s="16" t="s">
        <v>178</v>
      </c>
    </row>
    <row r="36" spans="1:4" x14ac:dyDescent="0.3">
      <c r="A36" s="8" t="s">
        <v>160</v>
      </c>
      <c r="B36" s="6" t="s">
        <v>48</v>
      </c>
      <c r="C36" s="6" t="s">
        <v>22</v>
      </c>
      <c r="D36" s="9" t="s">
        <v>51</v>
      </c>
    </row>
    <row r="37" spans="1:4" ht="27.6" x14ac:dyDescent="0.3">
      <c r="A37" s="15" t="s">
        <v>160</v>
      </c>
      <c r="B37" s="13" t="s">
        <v>63</v>
      </c>
      <c r="C37" s="13" t="s">
        <v>22</v>
      </c>
      <c r="D37" s="16" t="s">
        <v>179</v>
      </c>
    </row>
    <row r="38" spans="1:4" ht="27.6" x14ac:dyDescent="0.3">
      <c r="A38" s="8" t="s">
        <v>160</v>
      </c>
      <c r="B38" s="6" t="s">
        <v>63</v>
      </c>
      <c r="C38" s="6" t="s">
        <v>22</v>
      </c>
      <c r="D38" s="9" t="s">
        <v>180</v>
      </c>
    </row>
    <row r="39" spans="1:4" ht="27.6" x14ac:dyDescent="0.3">
      <c r="A39" s="12" t="s">
        <v>160</v>
      </c>
      <c r="B39" s="13" t="s">
        <v>63</v>
      </c>
      <c r="C39" s="13" t="s">
        <v>22</v>
      </c>
      <c r="D39" s="14" t="s">
        <v>181</v>
      </c>
    </row>
    <row r="40" spans="1:4" x14ac:dyDescent="0.3">
      <c r="A40" s="5" t="s">
        <v>160</v>
      </c>
      <c r="B40" s="6" t="s">
        <v>174</v>
      </c>
      <c r="C40" s="6" t="s">
        <v>35</v>
      </c>
      <c r="D40" s="7" t="s">
        <v>182</v>
      </c>
    </row>
    <row r="41" spans="1:4" ht="27.6" x14ac:dyDescent="0.3">
      <c r="A41" s="15" t="s">
        <v>160</v>
      </c>
      <c r="B41" s="13" t="s">
        <v>174</v>
      </c>
      <c r="C41" s="13" t="s">
        <v>35</v>
      </c>
      <c r="D41" s="16" t="s">
        <v>183</v>
      </c>
    </row>
    <row r="42" spans="1:4" ht="27.6" x14ac:dyDescent="0.3">
      <c r="A42" s="8" t="s">
        <v>160</v>
      </c>
      <c r="B42" s="6" t="s">
        <v>53</v>
      </c>
      <c r="C42" s="6" t="s">
        <v>35</v>
      </c>
      <c r="D42" s="9" t="s">
        <v>184</v>
      </c>
    </row>
    <row r="43" spans="1:4" ht="27.6" x14ac:dyDescent="0.3">
      <c r="A43" s="15" t="s">
        <v>160</v>
      </c>
      <c r="B43" s="13" t="s">
        <v>63</v>
      </c>
      <c r="C43" s="13" t="s">
        <v>22</v>
      </c>
      <c r="D43" s="16" t="s">
        <v>185</v>
      </c>
    </row>
    <row r="44" spans="1:4" ht="41.4" x14ac:dyDescent="0.3">
      <c r="A44" s="8" t="s">
        <v>160</v>
      </c>
      <c r="B44" s="6" t="s">
        <v>63</v>
      </c>
      <c r="C44" s="6" t="s">
        <v>22</v>
      </c>
      <c r="D44" s="9" t="s">
        <v>186</v>
      </c>
    </row>
    <row r="45" spans="1:4" x14ac:dyDescent="0.3">
      <c r="A45" s="15" t="s">
        <v>160</v>
      </c>
      <c r="B45" s="13" t="s">
        <v>63</v>
      </c>
      <c r="C45" s="13" t="s">
        <v>22</v>
      </c>
      <c r="D45" s="16" t="s">
        <v>187</v>
      </c>
    </row>
    <row r="46" spans="1:4" ht="27.6" x14ac:dyDescent="0.3">
      <c r="A46" s="8" t="s">
        <v>160</v>
      </c>
      <c r="B46" s="6" t="s">
        <v>63</v>
      </c>
      <c r="C46" s="6" t="s">
        <v>22</v>
      </c>
      <c r="D46" s="9" t="s">
        <v>188</v>
      </c>
    </row>
    <row r="47" spans="1:4" ht="27.6" x14ac:dyDescent="0.3">
      <c r="A47" s="12" t="s">
        <v>160</v>
      </c>
      <c r="B47" s="13" t="s">
        <v>63</v>
      </c>
      <c r="C47" s="13" t="s">
        <v>22</v>
      </c>
      <c r="D47" s="14" t="s">
        <v>189</v>
      </c>
    </row>
    <row r="48" spans="1:4" ht="55.2" x14ac:dyDescent="0.3">
      <c r="A48" s="5" t="s">
        <v>160</v>
      </c>
      <c r="B48" s="6" t="s">
        <v>63</v>
      </c>
      <c r="C48" s="6" t="s">
        <v>22</v>
      </c>
      <c r="D48" s="7" t="s">
        <v>190</v>
      </c>
    </row>
    <row r="49" spans="1:4" x14ac:dyDescent="0.3">
      <c r="A49" s="15" t="s">
        <v>160</v>
      </c>
      <c r="B49" s="13" t="s">
        <v>63</v>
      </c>
      <c r="C49" s="13" t="s">
        <v>22</v>
      </c>
      <c r="D49" s="16" t="s">
        <v>191</v>
      </c>
    </row>
    <row r="50" spans="1:4" ht="27.6" x14ac:dyDescent="0.3">
      <c r="A50" s="8" t="s">
        <v>160</v>
      </c>
      <c r="B50" s="6" t="s">
        <v>63</v>
      </c>
      <c r="C50" s="6" t="s">
        <v>22</v>
      </c>
      <c r="D50" s="9" t="s">
        <v>192</v>
      </c>
    </row>
    <row r="51" spans="1:4" ht="27.6" x14ac:dyDescent="0.3">
      <c r="A51" s="15" t="s">
        <v>160</v>
      </c>
      <c r="B51" s="13" t="s">
        <v>63</v>
      </c>
      <c r="C51" s="13" t="s">
        <v>22</v>
      </c>
      <c r="D51" s="16" t="s">
        <v>193</v>
      </c>
    </row>
    <row r="52" spans="1:4" ht="27.6" x14ac:dyDescent="0.3">
      <c r="A52" s="8" t="s">
        <v>160</v>
      </c>
      <c r="B52" s="6" t="s">
        <v>63</v>
      </c>
      <c r="C52" s="6" t="s">
        <v>22</v>
      </c>
      <c r="D52" s="9" t="s">
        <v>194</v>
      </c>
    </row>
    <row r="53" spans="1:4" ht="55.2" x14ac:dyDescent="0.3">
      <c r="A53" s="15" t="s">
        <v>160</v>
      </c>
      <c r="B53" s="13" t="s">
        <v>63</v>
      </c>
      <c r="C53" s="13" t="s">
        <v>22</v>
      </c>
      <c r="D53" s="16" t="s">
        <v>195</v>
      </c>
    </row>
    <row r="54" spans="1:4" x14ac:dyDescent="0.3">
      <c r="A54" s="8" t="s">
        <v>160</v>
      </c>
      <c r="B54" s="6" t="s">
        <v>63</v>
      </c>
      <c r="C54" s="6" t="s">
        <v>22</v>
      </c>
      <c r="D54" s="10" t="s">
        <v>196</v>
      </c>
    </row>
    <row r="55" spans="1:4" ht="27.6" x14ac:dyDescent="0.3">
      <c r="A55" s="12" t="s">
        <v>160</v>
      </c>
      <c r="B55" s="13" t="s">
        <v>63</v>
      </c>
      <c r="C55" s="13" t="s">
        <v>22</v>
      </c>
      <c r="D55" s="14" t="s">
        <v>197</v>
      </c>
    </row>
    <row r="56" spans="1:4" ht="69" x14ac:dyDescent="0.3">
      <c r="A56" s="5" t="s">
        <v>160</v>
      </c>
      <c r="B56" s="6" t="s">
        <v>63</v>
      </c>
      <c r="C56" s="6" t="s">
        <v>22</v>
      </c>
      <c r="D56" s="7" t="s">
        <v>198</v>
      </c>
    </row>
    <row r="57" spans="1:4" ht="55.2" x14ac:dyDescent="0.3">
      <c r="A57" s="15" t="s">
        <v>160</v>
      </c>
      <c r="B57" s="13" t="s">
        <v>63</v>
      </c>
      <c r="C57" s="13" t="s">
        <v>22</v>
      </c>
      <c r="D57" s="16" t="s">
        <v>199</v>
      </c>
    </row>
    <row r="58" spans="1:4" x14ac:dyDescent="0.3">
      <c r="A58" s="8" t="s">
        <v>160</v>
      </c>
      <c r="B58" s="6" t="s">
        <v>63</v>
      </c>
      <c r="C58" s="6" t="s">
        <v>22</v>
      </c>
      <c r="D58" s="9" t="s">
        <v>200</v>
      </c>
    </row>
    <row r="59" spans="1:4" ht="27.6" x14ac:dyDescent="0.3">
      <c r="A59" s="15" t="s">
        <v>160</v>
      </c>
      <c r="B59" s="13" t="s">
        <v>63</v>
      </c>
      <c r="C59" s="13" t="s">
        <v>22</v>
      </c>
      <c r="D59" s="16" t="s">
        <v>201</v>
      </c>
    </row>
    <row r="60" spans="1:4" ht="27.6" x14ac:dyDescent="0.3">
      <c r="A60" s="8" t="s">
        <v>160</v>
      </c>
      <c r="B60" s="6" t="s">
        <v>63</v>
      </c>
      <c r="C60" s="6" t="s">
        <v>22</v>
      </c>
      <c r="D60" s="9" t="s">
        <v>202</v>
      </c>
    </row>
    <row r="61" spans="1:4" ht="41.4" x14ac:dyDescent="0.3">
      <c r="A61" s="15" t="s">
        <v>160</v>
      </c>
      <c r="B61" s="13" t="s">
        <v>63</v>
      </c>
      <c r="C61" s="13" t="s">
        <v>22</v>
      </c>
      <c r="D61" s="16" t="s">
        <v>203</v>
      </c>
    </row>
    <row r="62" spans="1:4" ht="69" x14ac:dyDescent="0.3">
      <c r="A62" s="8" t="s">
        <v>160</v>
      </c>
      <c r="B62" s="6" t="s">
        <v>63</v>
      </c>
      <c r="C62" s="6" t="s">
        <v>22</v>
      </c>
      <c r="D62" s="9" t="s">
        <v>204</v>
      </c>
    </row>
    <row r="63" spans="1:4" ht="27.6" x14ac:dyDescent="0.3">
      <c r="A63" s="12" t="s">
        <v>160</v>
      </c>
      <c r="B63" s="13" t="s">
        <v>63</v>
      </c>
      <c r="C63" s="13" t="s">
        <v>22</v>
      </c>
      <c r="D63" s="14" t="s">
        <v>205</v>
      </c>
    </row>
    <row r="64" spans="1:4" ht="96.6" x14ac:dyDescent="0.3">
      <c r="A64" s="5" t="s">
        <v>160</v>
      </c>
      <c r="B64" s="6" t="s">
        <v>63</v>
      </c>
      <c r="C64" s="6" t="s">
        <v>22</v>
      </c>
      <c r="D64" s="7" t="s">
        <v>206</v>
      </c>
    </row>
    <row r="65" spans="1:4" x14ac:dyDescent="0.3">
      <c r="A65" s="15" t="s">
        <v>160</v>
      </c>
      <c r="B65" s="13" t="s">
        <v>63</v>
      </c>
      <c r="C65" s="13" t="s">
        <v>22</v>
      </c>
      <c r="D65" s="16" t="s">
        <v>207</v>
      </c>
    </row>
    <row r="66" spans="1:4" x14ac:dyDescent="0.3">
      <c r="A66" s="8" t="s">
        <v>160</v>
      </c>
      <c r="B66" s="6" t="s">
        <v>63</v>
      </c>
      <c r="C66" s="6" t="s">
        <v>22</v>
      </c>
      <c r="D66" s="9" t="s">
        <v>208</v>
      </c>
    </row>
    <row r="67" spans="1:4" ht="41.4" x14ac:dyDescent="0.3">
      <c r="A67" s="15" t="s">
        <v>160</v>
      </c>
      <c r="B67" s="13" t="s">
        <v>63</v>
      </c>
      <c r="C67" s="13" t="s">
        <v>22</v>
      </c>
      <c r="D67" s="16" t="s">
        <v>209</v>
      </c>
    </row>
    <row r="68" spans="1:4" ht="55.2" x14ac:dyDescent="0.3">
      <c r="A68" s="8" t="s">
        <v>160</v>
      </c>
      <c r="B68" s="6" t="s">
        <v>63</v>
      </c>
      <c r="C68" s="6" t="s">
        <v>22</v>
      </c>
      <c r="D68" s="9" t="s">
        <v>210</v>
      </c>
    </row>
    <row r="69" spans="1:4" ht="41.4" x14ac:dyDescent="0.3">
      <c r="A69" s="15" t="s">
        <v>160</v>
      </c>
      <c r="B69" s="13" t="s">
        <v>63</v>
      </c>
      <c r="C69" s="13" t="s">
        <v>22</v>
      </c>
      <c r="D69" s="16" t="s">
        <v>211</v>
      </c>
    </row>
    <row r="70" spans="1:4" ht="69" x14ac:dyDescent="0.3">
      <c r="A70" s="8" t="s">
        <v>160</v>
      </c>
      <c r="B70" s="6" t="s">
        <v>63</v>
      </c>
      <c r="C70" s="6" t="s">
        <v>22</v>
      </c>
      <c r="D70" s="9" t="s">
        <v>212</v>
      </c>
    </row>
    <row r="71" spans="1:4" ht="27.6" x14ac:dyDescent="0.3">
      <c r="A71" s="12" t="s">
        <v>160</v>
      </c>
      <c r="B71" s="13" t="s">
        <v>63</v>
      </c>
      <c r="C71" s="13" t="s">
        <v>22</v>
      </c>
      <c r="D71" s="14" t="s">
        <v>213</v>
      </c>
    </row>
    <row r="72" spans="1:4" x14ac:dyDescent="0.3">
      <c r="A72" s="5" t="s">
        <v>160</v>
      </c>
      <c r="B72" s="6" t="s">
        <v>63</v>
      </c>
      <c r="C72" s="6" t="s">
        <v>22</v>
      </c>
      <c r="D72" s="7" t="s">
        <v>214</v>
      </c>
    </row>
    <row r="73" spans="1:4" ht="41.4" x14ac:dyDescent="0.3">
      <c r="A73" s="15" t="s">
        <v>160</v>
      </c>
      <c r="B73" s="13" t="s">
        <v>63</v>
      </c>
      <c r="C73" s="13" t="s">
        <v>22</v>
      </c>
      <c r="D73" s="16" t="s">
        <v>215</v>
      </c>
    </row>
    <row r="74" spans="1:4" x14ac:dyDescent="0.3">
      <c r="A74" s="8" t="s">
        <v>160</v>
      </c>
      <c r="B74" s="6" t="s">
        <v>63</v>
      </c>
      <c r="C74" s="6" t="s">
        <v>22</v>
      </c>
      <c r="D74" s="9" t="s">
        <v>216</v>
      </c>
    </row>
    <row r="75" spans="1:4" ht="55.2" x14ac:dyDescent="0.3">
      <c r="A75" s="15" t="s">
        <v>160</v>
      </c>
      <c r="B75" s="13" t="s">
        <v>63</v>
      </c>
      <c r="C75" s="13" t="s">
        <v>22</v>
      </c>
      <c r="D75" s="16" t="s">
        <v>217</v>
      </c>
    </row>
    <row r="76" spans="1:4" ht="27.6" x14ac:dyDescent="0.3">
      <c r="A76" s="8" t="s">
        <v>160</v>
      </c>
      <c r="B76" s="6" t="s">
        <v>63</v>
      </c>
      <c r="C76" s="6" t="s">
        <v>22</v>
      </c>
      <c r="D76" s="9" t="s">
        <v>218</v>
      </c>
    </row>
    <row r="77" spans="1:4" ht="41.4" x14ac:dyDescent="0.3">
      <c r="A77" s="15" t="s">
        <v>160</v>
      </c>
      <c r="B77" s="13" t="s">
        <v>63</v>
      </c>
      <c r="C77" s="13" t="s">
        <v>22</v>
      </c>
      <c r="D77" s="16" t="s">
        <v>219</v>
      </c>
    </row>
    <row r="78" spans="1:4" ht="55.2" x14ac:dyDescent="0.3">
      <c r="A78" s="8" t="s">
        <v>160</v>
      </c>
      <c r="B78" s="6" t="s">
        <v>63</v>
      </c>
      <c r="C78" s="6" t="s">
        <v>22</v>
      </c>
      <c r="D78" s="9" t="s">
        <v>220</v>
      </c>
    </row>
    <row r="79" spans="1:4" ht="41.4" x14ac:dyDescent="0.3">
      <c r="A79" s="12" t="s">
        <v>160</v>
      </c>
      <c r="B79" s="13" t="s">
        <v>63</v>
      </c>
      <c r="C79" s="13" t="s">
        <v>22</v>
      </c>
      <c r="D79" s="14" t="s">
        <v>221</v>
      </c>
    </row>
    <row r="80" spans="1:4" ht="41.4" x14ac:dyDescent="0.3">
      <c r="A80" s="5" t="s">
        <v>160</v>
      </c>
      <c r="B80" s="6" t="s">
        <v>63</v>
      </c>
      <c r="C80" s="6" t="s">
        <v>22</v>
      </c>
      <c r="D80" s="7" t="s">
        <v>222</v>
      </c>
    </row>
    <row r="81" spans="1:4" ht="27.6" x14ac:dyDescent="0.3">
      <c r="A81" s="15" t="s">
        <v>160</v>
      </c>
      <c r="B81" s="13" t="s">
        <v>63</v>
      </c>
      <c r="C81" s="13" t="s">
        <v>22</v>
      </c>
      <c r="D81" s="16" t="s">
        <v>223</v>
      </c>
    </row>
    <row r="82" spans="1:4" ht="27.6" x14ac:dyDescent="0.3">
      <c r="A82" s="8" t="s">
        <v>160</v>
      </c>
      <c r="B82" s="6" t="s">
        <v>63</v>
      </c>
      <c r="C82" s="6" t="s">
        <v>22</v>
      </c>
      <c r="D82" s="9" t="s">
        <v>224</v>
      </c>
    </row>
    <row r="83" spans="1:4" ht="27.6" x14ac:dyDescent="0.3">
      <c r="A83" s="15" t="s">
        <v>160</v>
      </c>
      <c r="B83" s="13" t="s">
        <v>63</v>
      </c>
      <c r="C83" s="13" t="s">
        <v>22</v>
      </c>
      <c r="D83" s="16" t="s">
        <v>225</v>
      </c>
    </row>
    <row r="84" spans="1:4" ht="27.6" x14ac:dyDescent="0.3">
      <c r="A84" s="8" t="s">
        <v>160</v>
      </c>
      <c r="B84" s="6" t="s">
        <v>63</v>
      </c>
      <c r="C84" s="6" t="s">
        <v>22</v>
      </c>
      <c r="D84" s="9" t="s">
        <v>226</v>
      </c>
    </row>
    <row r="85" spans="1:4" ht="27.6" x14ac:dyDescent="0.3">
      <c r="A85" s="15" t="s">
        <v>160</v>
      </c>
      <c r="B85" s="13" t="s">
        <v>63</v>
      </c>
      <c r="C85" s="13" t="s">
        <v>22</v>
      </c>
      <c r="D85" s="16" t="s">
        <v>227</v>
      </c>
    </row>
    <row r="86" spans="1:4" ht="55.2" x14ac:dyDescent="0.3">
      <c r="A86" s="8" t="s">
        <v>160</v>
      </c>
      <c r="B86" s="6" t="s">
        <v>63</v>
      </c>
      <c r="C86" s="6" t="s">
        <v>22</v>
      </c>
      <c r="D86" s="9" t="s">
        <v>228</v>
      </c>
    </row>
    <row r="87" spans="1:4" ht="27.6" x14ac:dyDescent="0.3">
      <c r="A87" s="12" t="s">
        <v>160</v>
      </c>
      <c r="B87" s="13" t="s">
        <v>63</v>
      </c>
      <c r="C87" s="13" t="s">
        <v>22</v>
      </c>
      <c r="D87" s="14" t="s">
        <v>229</v>
      </c>
    </row>
    <row r="88" spans="1:4" ht="27.6" x14ac:dyDescent="0.3">
      <c r="A88" s="5" t="s">
        <v>160</v>
      </c>
      <c r="B88" s="6" t="s">
        <v>63</v>
      </c>
      <c r="C88" s="6" t="s">
        <v>22</v>
      </c>
      <c r="D88" s="7" t="s">
        <v>230</v>
      </c>
    </row>
    <row r="89" spans="1:4" x14ac:dyDescent="0.3">
      <c r="A89" s="15" t="s">
        <v>160</v>
      </c>
      <c r="B89" s="13" t="s">
        <v>63</v>
      </c>
      <c r="C89" s="13" t="s">
        <v>22</v>
      </c>
      <c r="D89" s="16" t="s">
        <v>231</v>
      </c>
    </row>
    <row r="90" spans="1:4" x14ac:dyDescent="0.3">
      <c r="A90" s="8" t="s">
        <v>37</v>
      </c>
      <c r="B90" s="6" t="s">
        <v>21</v>
      </c>
      <c r="C90" s="6" t="s">
        <v>22</v>
      </c>
      <c r="D90" s="9" t="s">
        <v>232</v>
      </c>
    </row>
    <row r="92" spans="1:4" ht="18" x14ac:dyDescent="0.35">
      <c r="A92" s="171" t="s">
        <v>105</v>
      </c>
      <c r="B92" s="171" t="s">
        <v>59</v>
      </c>
      <c r="C92" s="171"/>
      <c r="D92" s="171"/>
    </row>
    <row r="93" spans="1:4" ht="28.8" x14ac:dyDescent="0.3">
      <c r="A93" s="17" t="s">
        <v>141</v>
      </c>
      <c r="B93" s="18" t="s">
        <v>142</v>
      </c>
      <c r="C93" s="18" t="s">
        <v>143</v>
      </c>
      <c r="D93" s="18" t="s">
        <v>144</v>
      </c>
    </row>
    <row r="94" spans="1:4" x14ac:dyDescent="0.3">
      <c r="A94" s="12" t="s">
        <v>37</v>
      </c>
      <c r="B94" s="13" t="s">
        <v>21</v>
      </c>
      <c r="C94" s="13" t="s">
        <v>22</v>
      </c>
      <c r="D94" s="14" t="s">
        <v>233</v>
      </c>
    </row>
    <row r="95" spans="1:4" x14ac:dyDescent="0.3">
      <c r="A95" s="5" t="s">
        <v>37</v>
      </c>
      <c r="B95" s="6" t="s">
        <v>21</v>
      </c>
      <c r="C95" s="6" t="s">
        <v>22</v>
      </c>
      <c r="D95" s="7" t="s">
        <v>234</v>
      </c>
    </row>
    <row r="96" spans="1:4" x14ac:dyDescent="0.3">
      <c r="A96" s="15" t="s">
        <v>37</v>
      </c>
      <c r="B96" s="13" t="s">
        <v>21</v>
      </c>
      <c r="C96" s="13" t="s">
        <v>22</v>
      </c>
      <c r="D96" s="16" t="s">
        <v>235</v>
      </c>
    </row>
    <row r="97" spans="1:4" x14ac:dyDescent="0.3">
      <c r="A97" s="8" t="s">
        <v>37</v>
      </c>
      <c r="B97" s="6" t="s">
        <v>21</v>
      </c>
      <c r="C97" s="6" t="s">
        <v>22</v>
      </c>
      <c r="D97" s="9" t="s">
        <v>236</v>
      </c>
    </row>
    <row r="98" spans="1:4" x14ac:dyDescent="0.3">
      <c r="A98" s="15" t="s">
        <v>37</v>
      </c>
      <c r="B98" s="13" t="s">
        <v>21</v>
      </c>
      <c r="C98" s="13" t="s">
        <v>22</v>
      </c>
      <c r="D98" s="16" t="s">
        <v>103</v>
      </c>
    </row>
    <row r="99" spans="1:4" ht="27.6" x14ac:dyDescent="0.3">
      <c r="A99" s="8" t="s">
        <v>160</v>
      </c>
      <c r="B99" s="6" t="s">
        <v>73</v>
      </c>
      <c r="C99" s="6" t="s">
        <v>22</v>
      </c>
      <c r="D99" s="9" t="s">
        <v>237</v>
      </c>
    </row>
    <row r="100" spans="1:4" ht="41.4" x14ac:dyDescent="0.3">
      <c r="A100" s="15" t="s">
        <v>160</v>
      </c>
      <c r="B100" s="13" t="s">
        <v>73</v>
      </c>
      <c r="C100" s="13" t="s">
        <v>22</v>
      </c>
      <c r="D100" s="16" t="s">
        <v>238</v>
      </c>
    </row>
    <row r="101" spans="1:4" s="1" customFormat="1" x14ac:dyDescent="0.3">
      <c r="A101" s="19"/>
      <c r="B101" s="20"/>
      <c r="C101" s="20"/>
      <c r="D101" s="21"/>
    </row>
    <row r="102" spans="1:4" ht="18" x14ac:dyDescent="0.35">
      <c r="A102" s="171" t="s">
        <v>239</v>
      </c>
      <c r="B102" s="171" t="s">
        <v>59</v>
      </c>
      <c r="C102" s="171"/>
      <c r="D102" s="171"/>
    </row>
    <row r="103" spans="1:4" ht="28.8" x14ac:dyDescent="0.3">
      <c r="A103" s="17" t="s">
        <v>141</v>
      </c>
      <c r="B103" s="18" t="s">
        <v>142</v>
      </c>
      <c r="C103" s="18" t="s">
        <v>143</v>
      </c>
      <c r="D103" s="18" t="s">
        <v>144</v>
      </c>
    </row>
    <row r="104" spans="1:4" ht="15" customHeight="1" x14ac:dyDescent="0.3">
      <c r="A104" s="5" t="s">
        <v>160</v>
      </c>
      <c r="B104" s="6" t="s">
        <v>240</v>
      </c>
      <c r="C104" s="6" t="s">
        <v>22</v>
      </c>
      <c r="D104" s="7" t="s">
        <v>241</v>
      </c>
    </row>
    <row r="105" spans="1:4" x14ac:dyDescent="0.3">
      <c r="A105" s="15" t="s">
        <v>160</v>
      </c>
      <c r="B105" s="13" t="s">
        <v>240</v>
      </c>
      <c r="C105" s="13" t="s">
        <v>35</v>
      </c>
      <c r="D105" s="16" t="s">
        <v>242</v>
      </c>
    </row>
    <row r="106" spans="1:4" ht="27.6" x14ac:dyDescent="0.3">
      <c r="A106" s="8" t="s">
        <v>160</v>
      </c>
      <c r="B106" s="6" t="s">
        <v>240</v>
      </c>
      <c r="C106" s="6" t="s">
        <v>35</v>
      </c>
      <c r="D106" s="9" t="s">
        <v>243</v>
      </c>
    </row>
    <row r="107" spans="1:4" x14ac:dyDescent="0.3">
      <c r="A107" s="15" t="s">
        <v>160</v>
      </c>
      <c r="B107" s="13" t="s">
        <v>240</v>
      </c>
      <c r="C107" s="13" t="s">
        <v>35</v>
      </c>
      <c r="D107" s="16" t="s">
        <v>244</v>
      </c>
    </row>
    <row r="108" spans="1:4" ht="27.6" x14ac:dyDescent="0.3">
      <c r="A108" s="8" t="s">
        <v>160</v>
      </c>
      <c r="B108" s="6" t="s">
        <v>240</v>
      </c>
      <c r="C108" s="6" t="s">
        <v>35</v>
      </c>
      <c r="D108" s="9" t="s">
        <v>245</v>
      </c>
    </row>
    <row r="109" spans="1:4" ht="27.6" x14ac:dyDescent="0.3">
      <c r="A109" s="15" t="s">
        <v>160</v>
      </c>
      <c r="B109" s="13" t="s">
        <v>240</v>
      </c>
      <c r="C109" s="13" t="s">
        <v>35</v>
      </c>
      <c r="D109" s="16" t="s">
        <v>246</v>
      </c>
    </row>
    <row r="110" spans="1:4" x14ac:dyDescent="0.3">
      <c r="A110" s="5" t="s">
        <v>160</v>
      </c>
      <c r="B110" s="6" t="s">
        <v>240</v>
      </c>
      <c r="C110" s="6" t="s">
        <v>35</v>
      </c>
      <c r="D110" s="7" t="s">
        <v>247</v>
      </c>
    </row>
    <row r="111" spans="1:4" ht="41.4" x14ac:dyDescent="0.3">
      <c r="A111" s="15" t="s">
        <v>160</v>
      </c>
      <c r="B111" s="13" t="s">
        <v>240</v>
      </c>
      <c r="C111" s="13" t="s">
        <v>35</v>
      </c>
      <c r="D111" s="16" t="s">
        <v>248</v>
      </c>
    </row>
    <row r="112" spans="1:4" ht="27.6" x14ac:dyDescent="0.3">
      <c r="A112" s="8" t="s">
        <v>160</v>
      </c>
      <c r="B112" s="6" t="s">
        <v>240</v>
      </c>
      <c r="C112" s="6" t="s">
        <v>35</v>
      </c>
      <c r="D112" s="9" t="s">
        <v>249</v>
      </c>
    </row>
    <row r="113" spans="1:4" x14ac:dyDescent="0.3">
      <c r="A113" s="15" t="s">
        <v>160</v>
      </c>
      <c r="B113" s="13" t="s">
        <v>240</v>
      </c>
      <c r="C113" s="13" t="s">
        <v>35</v>
      </c>
      <c r="D113" s="16" t="s">
        <v>250</v>
      </c>
    </row>
    <row r="114" spans="1:4" ht="27.6" x14ac:dyDescent="0.3">
      <c r="A114" s="8" t="s">
        <v>160</v>
      </c>
      <c r="B114" s="6" t="s">
        <v>240</v>
      </c>
      <c r="C114" s="6" t="s">
        <v>35</v>
      </c>
      <c r="D114" s="9" t="s">
        <v>251</v>
      </c>
    </row>
    <row r="115" spans="1:4" x14ac:dyDescent="0.3">
      <c r="A115" s="15" t="s">
        <v>160</v>
      </c>
      <c r="B115" s="13" t="s">
        <v>240</v>
      </c>
      <c r="C115" s="13" t="s">
        <v>35</v>
      </c>
      <c r="D115" s="16" t="s">
        <v>252</v>
      </c>
    </row>
    <row r="116" spans="1:4" x14ac:dyDescent="0.3">
      <c r="A116" s="5" t="s">
        <v>160</v>
      </c>
      <c r="B116" s="6" t="s">
        <v>240</v>
      </c>
      <c r="C116" s="6" t="s">
        <v>35</v>
      </c>
      <c r="D116" s="7" t="s">
        <v>253</v>
      </c>
    </row>
    <row r="117" spans="1:4" x14ac:dyDescent="0.3">
      <c r="A117" s="15" t="s">
        <v>160</v>
      </c>
      <c r="B117" s="13" t="s">
        <v>240</v>
      </c>
      <c r="C117" s="13" t="s">
        <v>35</v>
      </c>
      <c r="D117" s="16" t="s">
        <v>254</v>
      </c>
    </row>
    <row r="118" spans="1:4" x14ac:dyDescent="0.3">
      <c r="A118" s="8" t="s">
        <v>26</v>
      </c>
      <c r="B118" s="6" t="s">
        <v>240</v>
      </c>
      <c r="C118" s="6" t="s">
        <v>35</v>
      </c>
      <c r="D118" s="9" t="s">
        <v>255</v>
      </c>
    </row>
    <row r="119" spans="1:4" x14ac:dyDescent="0.3">
      <c r="A119" s="15" t="s">
        <v>26</v>
      </c>
      <c r="B119" s="13" t="s">
        <v>240</v>
      </c>
      <c r="C119" s="13" t="s">
        <v>35</v>
      </c>
      <c r="D119" s="16" t="s">
        <v>256</v>
      </c>
    </row>
  </sheetData>
  <mergeCells count="4">
    <mergeCell ref="A102:D102"/>
    <mergeCell ref="A13:D13"/>
    <mergeCell ref="A92:D92"/>
    <mergeCell ref="A1:D1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Cronograma</vt:lpstr>
      <vt:lpstr>SST</vt:lpstr>
      <vt:lpstr>ejes temáticos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Johana</dc:creator>
  <cp:keywords/>
  <dc:description/>
  <cp:lastModifiedBy>Diana Parra</cp:lastModifiedBy>
  <cp:revision/>
  <cp:lastPrinted>2022-12-30T15:22:33Z</cp:lastPrinted>
  <dcterms:created xsi:type="dcterms:W3CDTF">2021-01-12T16:37:18Z</dcterms:created>
  <dcterms:modified xsi:type="dcterms:W3CDTF">2022-12-30T15:27:17Z</dcterms:modified>
  <cp:category/>
  <cp:contentStatus/>
</cp:coreProperties>
</file>