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8_{31A125A4-1A75-4910-9D5C-49AADE761731}" xr6:coauthVersionLast="36" xr6:coauthVersionMax="36" xr10:uidLastSave="{00000000-0000-0000-0000-000000000000}"/>
  <bookViews>
    <workbookView xWindow="0" yWindow="0" windowWidth="17025" windowHeight="11595" xr2:uid="{00000000-000D-0000-FFFF-FFFF00000000}"/>
  </bookViews>
  <sheets>
    <sheet name="PLAN ACCIÓN ANUAL AYF 2024" sheetId="1" r:id="rId1"/>
  </sheets>
  <externalReferences>
    <externalReference r:id="rId2"/>
  </externalReferences>
  <definedNames>
    <definedName name="_xlnm._FilterDatabase" localSheetId="0" hidden="1">'PLAN ACCIÓN ANUAL AYF 2024'!$A$10:$D$46</definedName>
    <definedName name="EMPRESA">[1]LISTA!$B$6:$B$8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" i="1" l="1"/>
  <c r="T42" i="1" l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18" i="1"/>
  <c r="AC17" i="1"/>
  <c r="AC16" i="1"/>
  <c r="AC15" i="1"/>
  <c r="AB42" i="1" l="1"/>
  <c r="AA42" i="1"/>
  <c r="Z42" i="1"/>
  <c r="Y42" i="1"/>
  <c r="X42" i="1"/>
  <c r="W42" i="1"/>
  <c r="V42" i="1"/>
  <c r="U42" i="1"/>
  <c r="S42" i="1"/>
  <c r="R42" i="1"/>
  <c r="Q42" i="1"/>
  <c r="P42" i="1"/>
  <c r="O42" i="1"/>
  <c r="N42" i="1"/>
  <c r="M42" i="1"/>
  <c r="E42" i="1"/>
  <c r="E43" i="1" s="1"/>
  <c r="A58" i="1"/>
  <c r="L42" i="1"/>
  <c r="K42" i="1"/>
  <c r="J42" i="1"/>
  <c r="I42" i="1"/>
  <c r="H42" i="1"/>
  <c r="G42" i="1"/>
  <c r="F42" i="1"/>
  <c r="L53" i="1" l="1"/>
  <c r="L54" i="1"/>
  <c r="N54" i="1"/>
  <c r="O54" i="1"/>
  <c r="O53" i="1"/>
  <c r="N53" i="1"/>
  <c r="G43" i="1"/>
  <c r="I43" i="1" s="1"/>
  <c r="M54" i="1"/>
  <c r="E45" i="1"/>
  <c r="G45" i="1" s="1"/>
  <c r="I45" i="1" s="1"/>
  <c r="M53" i="1"/>
  <c r="P53" i="1" l="1"/>
  <c r="L55" i="1"/>
  <c r="K45" i="1"/>
  <c r="M45" i="1" s="1"/>
  <c r="O45" i="1" s="1"/>
  <c r="Q45" i="1" s="1"/>
  <c r="S45" i="1" s="1"/>
  <c r="O55" i="1"/>
  <c r="N55" i="1"/>
  <c r="M55" i="1"/>
  <c r="K43" i="1"/>
  <c r="P54" i="1"/>
  <c r="AC14" i="1"/>
  <c r="AC21" i="1"/>
  <c r="U45" i="1" l="1"/>
  <c r="W45" i="1" s="1"/>
  <c r="Y45" i="1" s="1"/>
  <c r="AA45" i="1" s="1"/>
  <c r="P55" i="1"/>
  <c r="M43" i="1"/>
  <c r="O43" i="1" l="1"/>
  <c r="Q43" i="1" l="1"/>
  <c r="S43" i="1" l="1"/>
  <c r="U43" i="1" l="1"/>
  <c r="W43" i="1" s="1"/>
  <c r="Y43" i="1" l="1"/>
  <c r="AA43" i="1" l="1"/>
  <c r="W46" i="1" l="1"/>
  <c r="B68" i="1" s="1"/>
  <c r="E44" i="1"/>
  <c r="A59" i="1" s="1"/>
  <c r="AA46" i="1"/>
  <c r="AC44" i="1" s="1"/>
  <c r="Y46" i="1"/>
  <c r="B69" i="1" s="1"/>
  <c r="U44" i="1"/>
  <c r="A67" i="1" s="1"/>
  <c r="S46" i="1"/>
  <c r="B66" i="1" s="1"/>
  <c r="K46" i="1"/>
  <c r="B62" i="1" s="1"/>
  <c r="G46" i="1"/>
  <c r="B60" i="1" s="1"/>
  <c r="Q46" i="1"/>
  <c r="B65" i="1" s="1"/>
  <c r="E46" i="1"/>
  <c r="B59" i="1" s="1"/>
  <c r="M44" i="1"/>
  <c r="A63" i="1" s="1"/>
  <c r="AA44" i="1"/>
  <c r="O46" i="1"/>
  <c r="B64" i="1" s="1"/>
  <c r="M46" i="1"/>
  <c r="B63" i="1" s="1"/>
  <c r="U46" i="1"/>
  <c r="B67" i="1" s="1"/>
  <c r="K44" i="1"/>
  <c r="A62" i="1" s="1"/>
  <c r="G44" i="1"/>
  <c r="A60" i="1" s="1"/>
  <c r="I46" i="1"/>
  <c r="B61" i="1" s="1"/>
  <c r="I44" i="1"/>
  <c r="A61" i="1" s="1"/>
  <c r="O44" i="1"/>
  <c r="A64" i="1" s="1"/>
  <c r="Q44" i="1"/>
  <c r="A65" i="1" s="1"/>
  <c r="S44" i="1"/>
  <c r="A66" i="1" s="1"/>
  <c r="W44" i="1"/>
  <c r="A68" i="1" s="1"/>
  <c r="Y44" i="1"/>
  <c r="A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Marcela Castro Murcia</author>
  </authors>
  <commentList>
    <comment ref="M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 acuerdo a lo que tengan planificado en el PAA</t>
        </r>
      </text>
    </comment>
    <comment ref="O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 acuerdo al contrato</t>
        </r>
      </text>
    </comment>
  </commentList>
</comments>
</file>

<file path=xl/sharedStrings.xml><?xml version="1.0" encoding="utf-8"?>
<sst xmlns="http://schemas.openxmlformats.org/spreadsheetml/2006/main" count="157" uniqueCount="96">
  <si>
    <t>ENTIDAD</t>
  </si>
  <si>
    <t>INSTITUTO NACIONAL PARA CIEGOS</t>
  </si>
  <si>
    <t>OBJETIVO</t>
  </si>
  <si>
    <t>DAR CUMPLIMIENTO A LAS ACTIVIDADES ESTABLECIDAS EN LOS PROGRAMAS AMBIENTALES  DEL PLAN INSTITUCIONAL DE GESTIÓN AMBIENTAL</t>
  </si>
  <si>
    <t>PLAN INSTITUCIONAL DE GESTIÓN AMBIENTAL</t>
  </si>
  <si>
    <t>CIUDAD</t>
  </si>
  <si>
    <t>BOGOTA DC</t>
  </si>
  <si>
    <t>FECHA DE ACTUALIZACIÓN</t>
  </si>
  <si>
    <t>PROGRAMA</t>
  </si>
  <si>
    <t>ACTIVIDADES</t>
  </si>
  <si>
    <t>RESPONSABLE</t>
  </si>
  <si>
    <t>PERIODO: I</t>
  </si>
  <si>
    <t>% CUMPLIMIENTO</t>
  </si>
  <si>
    <t>OBSERVACIONES</t>
  </si>
  <si>
    <t>P</t>
  </si>
  <si>
    <t>E</t>
  </si>
  <si>
    <t>PROGRAMA DE GESTIÓN DE RESIDUOS</t>
  </si>
  <si>
    <t>PROFESIONAL AMBIENTAL</t>
  </si>
  <si>
    <t>PROGRAMA DE CONSUMO SOSTENIBLE</t>
  </si>
  <si>
    <t xml:space="preserve">PROFESIONAL AMBIENTAL, COORDINADOR ADMINISTRATIVA Y FINANCIERA </t>
  </si>
  <si>
    <t xml:space="preserve">PROFESIONAL AMBIENTAL Y ÁREA DE MANTENIMIENTO LOCATIVO </t>
  </si>
  <si>
    <t>Dotar los cuartos de almacenamiento de residuos con los elementos necesarios (contenedores, kit de derrames, extintores entre otros)</t>
  </si>
  <si>
    <t xml:space="preserve">PROFESIONAL AMBIENTAL, GESTOR AMBIENTAL , GESTIÓN HUMANA Y  OFICINA DE COMUNICACIONES </t>
  </si>
  <si>
    <t>PROFESIONAL AMBIENTAL, GESTOR AMBIENTAL , GESTIÓN HUMANA Y  OFICINA DE COMUNICACIONES .</t>
  </si>
  <si>
    <t>PROGRAMA DE USO EFICIENTE Y AHORRO DEL AGUA</t>
  </si>
  <si>
    <t xml:space="preserve">TODOS LOS PROGRAMAS </t>
  </si>
  <si>
    <t>PROGRADO DE USO EFICIENTE Y AHORRO DE ENERGÍA</t>
  </si>
  <si>
    <t>Realizar campaña de sensibilización y concienciación ambiental, a cerca del consumo sostenible (crecimiento verde).</t>
  </si>
  <si>
    <t>PROGRAMA DE PRÁCTICAS SOSTENIBLE</t>
  </si>
  <si>
    <t>Realizar diagnóstico del estado de las instalaciones hidrosanitarias y  eléctricas</t>
  </si>
  <si>
    <t xml:space="preserve">PROFESIONAL AMBIENTAL, GESTIÓN HUMANA Y  COORDINADOR ADMINISTRATIVA Y FINANCIERA </t>
  </si>
  <si>
    <t>Recopilar   los certificados de disposición final de residuos ( cada vez que se realice la actividad)</t>
  </si>
  <si>
    <t xml:space="preserve">PROFESIONAL AMBIENTAL,   Y COORDINADOR ADMINISTRATIVA Y FINANCIERA </t>
  </si>
  <si>
    <t>Verificar la adecuada separación en la fuente de los residuos generados por área</t>
  </si>
  <si>
    <t>% Avance Programa</t>
  </si>
  <si>
    <t>Gestionar la adquisición o adecuación de los contenedores y otros elementos para la adecuación de los cuartos de almacenamiento de residuos peligrosos</t>
  </si>
  <si>
    <t>Realizar seguimiento a la actualización de las bitácoras de residuos sólidos</t>
  </si>
  <si>
    <t>Realizar una capacitación con el personal de servicios generales sobre el manejo de residuos peligrosos.</t>
  </si>
  <si>
    <t>Actualizar el Plan integral de residuos sólidos -PGIRS para  Minimizar y aprovechar los residuos generados en el INSTITUTO NACIONAL PARA CIEGOS, en el marco de los lineamientos de la normatividad ambiental de manejo integral de residuos.</t>
  </si>
  <si>
    <t>Divulgar piezas comunicacionales para promover un adecuado manejo y separación de residuos sólidos</t>
  </si>
  <si>
    <t>Vigencia: 16/06/2023</t>
  </si>
  <si>
    <t xml:space="preserve">Código: </t>
  </si>
  <si>
    <t>Versión: 0002</t>
  </si>
  <si>
    <t>Realizar inducción, reinducción y capacitación ambiental a todo el personal del INCI (personal administrativo, operativo y contratistas.</t>
  </si>
  <si>
    <t>PROGRAMA DE GESTION DE RESIDUOS
PROGRAMA DE USO EFICIENTE Y AHORRO DE AGUA
PROGRAMA DE USO EFICIENTE Y AHORRO DE ENERGÍA
PROGRAMA DE CONSUMO SOSTENIBLE
PROGRAMA DE IMPLEMENTACION DE PRACTICAS SOSTENIBLES</t>
  </si>
  <si>
    <t>Realizar dos capacitaciones en manejo de Residuos sólidos- aprovechables, no aprovechables y uso adecuado de puntos ecológicos</t>
  </si>
  <si>
    <t>Implementar una campaña de sensibilización y conciencia ambiental, en el marco del  programa de ahorro y uso eficiente  del agua</t>
  </si>
  <si>
    <t>Realizar una campaña de sensibilización y concienciación ambiental, a cerca del uso eficiente y ahorro de la energía ( -  corriente  + apoyo inteligente con el medio ambiente)</t>
  </si>
  <si>
    <t xml:space="preserve">Realizar una capacitación ambiental  de movilidad sostenible, transporte urbano </t>
  </si>
  <si>
    <t>Registrar el consumo de agua y  energía en el INCI</t>
  </si>
  <si>
    <t>PROFESIONAL AMBIENTAL, GESTOR AMBIENTAL , GESTIÓN HUMANA Y  OFICINA DE COMUNICACIONES  
GESTIÓN DOCUMENTAL</t>
  </si>
  <si>
    <t xml:space="preserve">PROCESO ADMINISTRATIVO </t>
  </si>
  <si>
    <t>NOMBRE DE LOS PROGRAMAS</t>
  </si>
  <si>
    <t>PLAN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</si>
  <si>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</si>
  <si>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</si>
  <si>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</si>
  <si>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</si>
  <si>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</si>
  <si>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</si>
  <si>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</si>
  <si>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</si>
  <si>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</si>
  <si>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</si>
  <si>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</si>
  <si>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</si>
  <si>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Realizar una capacitación ambiental sobre compras verdes</t>
  </si>
  <si>
    <t xml:space="preserve">
Implementar una campaña cero papel (+ medios digitales - árboles = + vida)
</t>
  </si>
  <si>
    <t>META</t>
  </si>
  <si>
    <t>VARIABLES</t>
  </si>
  <si>
    <t>TRIMESTRE</t>
  </si>
  <si>
    <t>TOTAL</t>
  </si>
  <si>
    <t>(Número de actividades ejecutadas / Número de actividades programadas ) *100</t>
  </si>
  <si>
    <t>Actividades programadas</t>
  </si>
  <si>
    <t>Actividades ejecutadas</t>
  </si>
  <si>
    <t>Resultado</t>
  </si>
  <si>
    <t>,</t>
  </si>
  <si>
    <t>% ejecución</t>
  </si>
  <si>
    <t xml:space="preserve">.
</t>
  </si>
  <si>
    <t>PLAN DE ACCIÓN PIGA 2024</t>
  </si>
  <si>
    <t>Analizar trimestralmente  la información recolectada en la caracterización y línea base de residuos</t>
  </si>
  <si>
    <t>Elaborar Plan de Accion Anual  para el año 2025 en el marco de la implementación del PIGA</t>
  </si>
  <si>
    <t xml:space="preserve">Entregar  informe de ejecución del Plan de Accion Anual  del PIGA al Comié PIGA </t>
  </si>
  <si>
    <t>Actualizar el Plan Institucional de Gestión Ambiental -PIGA 2024</t>
  </si>
  <si>
    <t>Elaborar un (1) instructivo para la formulación, actualización e implementación del Plan Institucional de Gestion Ambiental – PIGA</t>
  </si>
  <si>
    <t xml:space="preserve">Elaborar los informes mensuales de seguimiento de la implementación del  plan de acción PIGA 2024 con sus respectivos soportes y/o evidencias </t>
  </si>
  <si>
    <t>Apoyar en la elaboración de estudios previos y estudios de mercado para la contratación del servicio lavado de tanques, fumigación, desinfección y desratización.</t>
  </si>
  <si>
    <t xml:space="preserve">PROFESIONAL AMBIENTAL,  GRUPO DE UNIDADES PRODUCTIVAS Y COORDINADOR ADMINISTRATIVA Y FINANCIERA </t>
  </si>
  <si>
    <t>GRUPO DE UNIDADES PRODUCTIVAS</t>
  </si>
  <si>
    <t xml:space="preserve">PROFESIONAL AMBIENTAL, GESTOR AMBIENTAL, GESTIÓN HUMANA Y  OFICINA DE COMUNICACIONES </t>
  </si>
  <si>
    <t xml:space="preserve">Realizar inspecciones a los cuartos de almacenamiento de residuos sólidos </t>
  </si>
  <si>
    <t>Gestionar los estudios previos, de mercado y perfeccionamiento del contrato para el manejo y disposición final adecuada de los residuos peligrosos generados en el Instituto Nacional para Ciegos -INCI</t>
  </si>
  <si>
    <t>Realizar la entrega y gestión para el manejo  y disposición final adecuada de los residuos peligrosos asociado a las obligaciones de contrato RICOH (repuestos y toner)</t>
  </si>
  <si>
    <t>Realizar la recolección, cuantificación, almacenamiento y gestión de los residuos peligrosos diferentes a los entregados en el marco del contrato de RICOH.</t>
  </si>
  <si>
    <t>ÁREA DE MANTENIMIENTO
PROFESIONAL AMBIENTAL, COORDINADOR ADMINISTRATIVA Y FINANCIERA</t>
  </si>
  <si>
    <t xml:space="preserve">PROFESIONAL AMBIENTAL,  GRUPO DE UNIDADES PRODUCTIVAS,  COORDINADOR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</si>
</sst>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1" applyFont="1"/>
    <xf numFmtId="15" fontId="8" fillId="0" borderId="8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/>
    <xf numFmtId="0" fontId="5" fillId="0" borderId="3" xfId="0" applyFont="1" applyBorder="1" applyAlignment="1">
      <alignment horizontal="center" vertical="center"/>
    </xf>
    <xf numFmtId="0" fontId="3" fillId="7" borderId="3" xfId="0" applyFont="1" applyFill="1" applyBorder="1" applyAlignment="1">
      <alignment vertical="center" wrapText="1"/>
    </xf>
    <xf numFmtId="9" fontId="4" fillId="8" borderId="3" xfId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justify" vertical="center"/>
    </xf>
    <xf numFmtId="0" fontId="1" fillId="3" borderId="3" xfId="2" applyFill="1" applyBorder="1" applyAlignment="1">
      <alignment horizontal="center" vertical="center"/>
    </xf>
    <xf numFmtId="0" fontId="1" fillId="11" borderId="3" xfId="2" applyFill="1" applyBorder="1" applyAlignment="1">
      <alignment horizontal="center" vertical="center" wrapText="1"/>
    </xf>
    <xf numFmtId="9" fontId="4" fillId="8" borderId="3" xfId="3" applyFont="1" applyFill="1" applyBorder="1" applyAlignment="1">
      <alignment horizontal="center" vertical="center" wrapText="1"/>
    </xf>
    <xf numFmtId="0" fontId="4" fillId="6" borderId="17" xfId="2" applyFont="1" applyFill="1" applyBorder="1" applyAlignment="1">
      <alignment horizontal="center" vertical="center"/>
    </xf>
    <xf numFmtId="9" fontId="4" fillId="11" borderId="17" xfId="3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165" fontId="4" fillId="0" borderId="0" xfId="4" applyNumberFormat="1" applyFont="1" applyFill="1" applyBorder="1" applyAlignment="1">
      <alignment horizontal="center"/>
    </xf>
    <xf numFmtId="164" fontId="8" fillId="0" borderId="0" xfId="0" applyNumberFormat="1" applyFont="1"/>
    <xf numFmtId="0" fontId="8" fillId="0" borderId="0" xfId="0" applyFont="1"/>
    <xf numFmtId="9" fontId="8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13" borderId="3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1" fillId="3" borderId="3" xfId="2" applyFill="1" applyBorder="1" applyAlignment="1">
      <alignment horizontal="center" vertical="center" wrapText="1"/>
    </xf>
    <xf numFmtId="0" fontId="8" fillId="11" borderId="1" xfId="2" applyFont="1" applyFill="1" applyBorder="1" applyAlignment="1">
      <alignment horizontal="left" vertical="center" wrapText="1"/>
    </xf>
    <xf numFmtId="0" fontId="8" fillId="11" borderId="2" xfId="2" applyFont="1" applyFill="1" applyBorder="1" applyAlignment="1">
      <alignment horizontal="left" vertical="center" wrapText="1"/>
    </xf>
    <xf numFmtId="0" fontId="8" fillId="11" borderId="6" xfId="2" applyFont="1" applyFill="1" applyBorder="1" applyAlignment="1">
      <alignment horizontal="left" vertical="center" wrapText="1"/>
    </xf>
    <xf numFmtId="0" fontId="8" fillId="11" borderId="17" xfId="2" applyFont="1" applyFill="1" applyBorder="1" applyAlignment="1">
      <alignment horizontal="left" vertical="center" wrapText="1"/>
    </xf>
    <xf numFmtId="0" fontId="8" fillId="11" borderId="0" xfId="2" applyFont="1" applyFill="1" applyAlignment="1">
      <alignment horizontal="left" vertical="center" wrapText="1"/>
    </xf>
    <xf numFmtId="0" fontId="8" fillId="11" borderId="18" xfId="2" applyFont="1" applyFill="1" applyBorder="1" applyAlignment="1">
      <alignment horizontal="left" vertical="center" wrapText="1"/>
    </xf>
    <xf numFmtId="0" fontId="8" fillId="11" borderId="4" xfId="2" applyFont="1" applyFill="1" applyBorder="1" applyAlignment="1">
      <alignment horizontal="left" vertical="center" wrapText="1"/>
    </xf>
    <xf numFmtId="0" fontId="8" fillId="11" borderId="5" xfId="2" applyFont="1" applyFill="1" applyBorder="1" applyAlignment="1">
      <alignment horizontal="left" vertical="center" wrapText="1"/>
    </xf>
    <xf numFmtId="0" fontId="8" fillId="11" borderId="7" xfId="2" applyFont="1" applyFill="1" applyBorder="1" applyAlignment="1">
      <alignment horizontal="left" vertical="center" wrapText="1"/>
    </xf>
    <xf numFmtId="9" fontId="1" fillId="3" borderId="1" xfId="3" applyFont="1" applyFill="1" applyBorder="1" applyAlignment="1">
      <alignment horizontal="center" vertical="center"/>
    </xf>
    <xf numFmtId="9" fontId="1" fillId="3" borderId="6" xfId="3" applyFont="1" applyFill="1" applyBorder="1" applyAlignment="1">
      <alignment horizontal="center" vertical="center"/>
    </xf>
    <xf numFmtId="9" fontId="1" fillId="3" borderId="17" xfId="3" applyFont="1" applyFill="1" applyBorder="1" applyAlignment="1">
      <alignment horizontal="center" vertical="center"/>
    </xf>
    <xf numFmtId="9" fontId="1" fillId="3" borderId="18" xfId="3" applyFont="1" applyFill="1" applyBorder="1" applyAlignment="1">
      <alignment horizontal="center" vertical="center"/>
    </xf>
    <xf numFmtId="9" fontId="1" fillId="3" borderId="4" xfId="3" applyFont="1" applyFill="1" applyBorder="1" applyAlignment="1">
      <alignment horizontal="center" vertical="center"/>
    </xf>
    <xf numFmtId="9" fontId="1" fillId="3" borderId="7" xfId="3" applyFont="1" applyFill="1" applyBorder="1" applyAlignment="1">
      <alignment horizontal="center" vertical="center"/>
    </xf>
    <xf numFmtId="0" fontId="0" fillId="8" borderId="3" xfId="2" applyFont="1" applyFill="1" applyBorder="1" applyAlignment="1">
      <alignment horizontal="center" vertical="center" wrapText="1"/>
    </xf>
    <xf numFmtId="0" fontId="1" fillId="8" borderId="3" xfId="2" applyFill="1" applyBorder="1" applyAlignment="1">
      <alignment horizontal="center" vertical="center" wrapText="1"/>
    </xf>
    <xf numFmtId="0" fontId="4" fillId="11" borderId="14" xfId="3" applyNumberFormat="1" applyFont="1" applyFill="1" applyBorder="1" applyAlignment="1">
      <alignment horizontal="center" vertical="center"/>
    </xf>
    <xf numFmtId="0" fontId="4" fillId="11" borderId="15" xfId="3" applyNumberFormat="1" applyFont="1" applyFill="1" applyBorder="1" applyAlignment="1">
      <alignment horizontal="center" vertical="center"/>
    </xf>
    <xf numFmtId="0" fontId="4" fillId="11" borderId="16" xfId="3" applyNumberFormat="1" applyFont="1" applyFill="1" applyBorder="1" applyAlignment="1">
      <alignment horizontal="center" vertical="center"/>
    </xf>
    <xf numFmtId="9" fontId="4" fillId="8" borderId="14" xfId="3" applyFont="1" applyFill="1" applyBorder="1" applyAlignment="1">
      <alignment horizontal="center" vertical="center" wrapText="1"/>
    </xf>
    <xf numFmtId="9" fontId="4" fillId="8" borderId="15" xfId="3" applyFont="1" applyFill="1" applyBorder="1" applyAlignment="1">
      <alignment horizontal="center" vertical="center" wrapText="1"/>
    </xf>
    <xf numFmtId="9" fontId="4" fillId="8" borderId="16" xfId="3" applyFont="1" applyFill="1" applyBorder="1" applyAlignment="1">
      <alignment horizontal="center" vertical="center" wrapText="1"/>
    </xf>
    <xf numFmtId="9" fontId="4" fillId="2" borderId="14" xfId="1" applyFont="1" applyFill="1" applyBorder="1" applyAlignment="1">
      <alignment horizontal="center" vertical="center"/>
    </xf>
    <xf numFmtId="9" fontId="4" fillId="2" borderId="16" xfId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horizontal="left" vertical="center" wrapText="1"/>
    </xf>
    <xf numFmtId="17" fontId="5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" fontId="2" fillId="0" borderId="3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13" fillId="3" borderId="16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4" fillId="6" borderId="4" xfId="2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/>
    </xf>
    <xf numFmtId="0" fontId="4" fillId="6" borderId="6" xfId="2" applyFont="1" applyFill="1" applyBorder="1" applyAlignment="1">
      <alignment horizontal="center"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7" xfId="2" applyFont="1" applyFill="1" applyBorder="1" applyAlignment="1">
      <alignment horizontal="center" vertical="center"/>
    </xf>
    <xf numFmtId="0" fontId="4" fillId="10" borderId="14" xfId="2" applyFont="1" applyFill="1" applyBorder="1" applyAlignment="1">
      <alignment horizontal="center" vertical="center"/>
    </xf>
    <xf numFmtId="0" fontId="4" fillId="10" borderId="15" xfId="2" applyFont="1" applyFill="1" applyBorder="1" applyAlignment="1">
      <alignment horizontal="center" vertical="center"/>
    </xf>
    <xf numFmtId="0" fontId="4" fillId="10" borderId="16" xfId="2" applyFont="1" applyFill="1" applyBorder="1" applyAlignment="1">
      <alignment horizontal="center" vertical="center"/>
    </xf>
    <xf numFmtId="0" fontId="1" fillId="6" borderId="17" xfId="2" applyFill="1" applyBorder="1" applyAlignment="1">
      <alignment horizontal="center" vertical="center"/>
    </xf>
    <xf numFmtId="0" fontId="1" fillId="6" borderId="0" xfId="2" applyFill="1" applyAlignment="1">
      <alignment horizontal="center" vertical="center"/>
    </xf>
    <xf numFmtId="0" fontId="1" fillId="6" borderId="18" xfId="2" applyFill="1" applyBorder="1" applyAlignment="1">
      <alignment horizontal="center" vertical="center"/>
    </xf>
    <xf numFmtId="0" fontId="1" fillId="6" borderId="4" xfId="2" applyFill="1" applyBorder="1" applyAlignment="1">
      <alignment horizontal="center" vertical="center"/>
    </xf>
    <xf numFmtId="0" fontId="1" fillId="6" borderId="5" xfId="2" applyFill="1" applyBorder="1" applyAlignment="1">
      <alignment horizontal="center" vertical="center"/>
    </xf>
    <xf numFmtId="0" fontId="1" fillId="6" borderId="7" xfId="2" applyFill="1" applyBorder="1" applyAlignment="1">
      <alignment horizontal="center" vertical="center"/>
    </xf>
    <xf numFmtId="9" fontId="4" fillId="0" borderId="14" xfId="1" applyFont="1" applyBorder="1" applyAlignment="1">
      <alignment horizontal="center" vertical="center" wrapText="1"/>
    </xf>
    <xf numFmtId="9" fontId="4" fillId="0" borderId="16" xfId="1" applyFont="1" applyBorder="1" applyAlignment="1">
      <alignment horizontal="center" vertical="center" wrapText="1"/>
    </xf>
    <xf numFmtId="43" fontId="4" fillId="0" borderId="15" xfId="4" applyFont="1" applyFill="1" applyBorder="1" applyAlignment="1">
      <alignment horizontal="left" vertical="center" wrapText="1"/>
    </xf>
    <xf numFmtId="43" fontId="4" fillId="0" borderId="16" xfId="4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9" fontId="14" fillId="6" borderId="1" xfId="0" applyNumberFormat="1" applyFont="1" applyFill="1" applyBorder="1" applyAlignment="1">
      <alignment horizontal="center" vertical="center"/>
    </xf>
    <xf numFmtId="9" fontId="14" fillId="6" borderId="6" xfId="0" applyNumberFormat="1" applyFont="1" applyFill="1" applyBorder="1" applyAlignment="1">
      <alignment horizontal="center" vertical="center"/>
    </xf>
    <xf numFmtId="9" fontId="14" fillId="6" borderId="17" xfId="0" applyNumberFormat="1" applyFont="1" applyFill="1" applyBorder="1" applyAlignment="1">
      <alignment horizontal="center" vertical="center"/>
    </xf>
    <xf numFmtId="9" fontId="14" fillId="6" borderId="18" xfId="0" applyNumberFormat="1" applyFont="1" applyFill="1" applyBorder="1" applyAlignment="1">
      <alignment horizontal="center" vertical="center"/>
    </xf>
    <xf numFmtId="9" fontId="14" fillId="6" borderId="4" xfId="0" applyNumberFormat="1" applyFont="1" applyFill="1" applyBorder="1" applyAlignment="1">
      <alignment horizontal="center" vertical="center"/>
    </xf>
    <xf numFmtId="9" fontId="14" fillId="6" borderId="7" xfId="0" applyNumberFormat="1" applyFont="1" applyFill="1" applyBorder="1" applyAlignment="1">
      <alignment horizontal="center" vertical="center"/>
    </xf>
    <xf numFmtId="9" fontId="7" fillId="8" borderId="1" xfId="0" applyNumberFormat="1" applyFont="1" applyFill="1" applyBorder="1" applyAlignment="1">
      <alignment horizontal="center" vertical="center"/>
    </xf>
    <xf numFmtId="9" fontId="7" fillId="8" borderId="6" xfId="0" applyNumberFormat="1" applyFont="1" applyFill="1" applyBorder="1" applyAlignment="1">
      <alignment horizontal="center" vertical="center"/>
    </xf>
    <xf numFmtId="9" fontId="7" fillId="8" borderId="4" xfId="0" applyNumberFormat="1" applyFont="1" applyFill="1" applyBorder="1" applyAlignment="1">
      <alignment horizontal="center" vertical="center"/>
    </xf>
    <xf numFmtId="9" fontId="7" fillId="8" borderId="7" xfId="0" applyNumberFormat="1" applyFont="1" applyFill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 2 2" xfId="2" xr:uid="{00000000-0005-0000-0000-000002000000}"/>
    <cellStyle name="Porcentaje" xfId="1" builtinId="5"/>
    <cellStyle name="Porcentual 2 2" xfId="3" xr:uid="{00000000-0005-0000-0000-000004000000}"/>
  </cellStyles>
  <dxfs count="48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image" Target="../media/image2.png"/><Relationship Id="rId5" Type="http://schemas.openxmlformats.org/officeDocument/2006/relationships/hyperlink" Target="#'REGISTRO R.2022'!A1"/><Relationship Id="rId4" Type="http://schemas.openxmlformats.org/officeDocument/2006/relationships/hyperlink" Target="#'GR&#193;FICAS R.202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8</xdr:row>
      <xdr:rowOff>38100</xdr:rowOff>
    </xdr:from>
    <xdr:to>
      <xdr:col>7</xdr:col>
      <xdr:colOff>406399</xdr:colOff>
      <xdr:row>8</xdr:row>
      <xdr:rowOff>673100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61700" y="5362575"/>
          <a:ext cx="727074" cy="635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8</xdr:col>
      <xdr:colOff>88900</xdr:colOff>
      <xdr:row>8</xdr:row>
      <xdr:rowOff>63500</xdr:rowOff>
    </xdr:from>
    <xdr:to>
      <xdr:col>9</xdr:col>
      <xdr:colOff>363763</xdr:colOff>
      <xdr:row>8</xdr:row>
      <xdr:rowOff>698500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8950" y="5387975"/>
          <a:ext cx="89535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280638</xdr:colOff>
      <xdr:row>8</xdr:row>
      <xdr:rowOff>190500</xdr:rowOff>
    </xdr:from>
    <xdr:to>
      <xdr:col>7</xdr:col>
      <xdr:colOff>292254</xdr:colOff>
      <xdr:row>9</xdr:row>
      <xdr:rowOff>35777</xdr:rowOff>
    </xdr:to>
    <xdr:sp macro="" textlink="">
      <xdr:nvSpPr>
        <xdr:cNvPr id="4" name="Cuadro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215338" y="5514975"/>
          <a:ext cx="459291" cy="55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4</xdr:col>
      <xdr:colOff>76200</xdr:colOff>
      <xdr:row>8</xdr:row>
      <xdr:rowOff>63500</xdr:rowOff>
    </xdr:from>
    <xdr:to>
      <xdr:col>5</xdr:col>
      <xdr:colOff>304800</xdr:colOff>
      <xdr:row>8</xdr:row>
      <xdr:rowOff>660400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668986" y="3601357"/>
          <a:ext cx="854528" cy="59690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384953" y="4856820"/>
            <a:ext cx="398469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598714</xdr:colOff>
      <xdr:row>0</xdr:row>
      <xdr:rowOff>105656</xdr:rowOff>
    </xdr:from>
    <xdr:to>
      <xdr:col>2</xdr:col>
      <xdr:colOff>959080</xdr:colOff>
      <xdr:row>2</xdr:row>
      <xdr:rowOff>185364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2BC5279-0D76-4B24-808B-C38C0998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105656"/>
          <a:ext cx="3653295" cy="8417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STION%20AMBIENTAL%20INCI\A&#209;O%202022\DOCUMENTOS%20GENERALES%20PIGA\GESTI&#211;N%20DEL%20PLAN%20DE%20ACCI&#211;N%20Y%20PROGRAMAS%20AMBI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LAN AACIÓN ANUAL A Y F 2021"/>
      <sheetName val=" PAA DE RESIDUOS 2021"/>
      <sheetName val="PAA P. AGUA Y ENERGÍA2021"/>
      <sheetName val="PAA C.SOSTENIBLE P.S2021"/>
      <sheetName val="CAPACITACIONES 2021"/>
      <sheetName val="REGISTRO R. 2021"/>
      <sheetName val="GRÁFICAS RG2021"/>
      <sheetName val="PLAN ACCIÓN ANUAL AYF 2022"/>
      <sheetName val="% EJECUCION"/>
      <sheetName val="LISTA"/>
      <sheetName val=" PAA DE RESIDUOS 2022"/>
      <sheetName val="PAA P. AGUA Y ENERGÍA 2022"/>
      <sheetName val="PAA C.SOSTENIBLE P.S2022"/>
      <sheetName val="REGISTRO R.2022"/>
      <sheetName val="GRÁFICAS R.2022"/>
    </sheetNames>
    <sheetDataSet>
      <sheetData sheetId="0">
        <row r="6">
          <cell r="D6" t="str">
            <v>PLAN INTITUCIONAL DE GESTION AMBIENTAL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ENE.</v>
          </cell>
        </row>
      </sheetData>
      <sheetData sheetId="10">
        <row r="6">
          <cell r="B6" t="str">
            <v>CONSULTÉCNICOS S.A.S</v>
          </cell>
        </row>
        <row r="7">
          <cell r="B7" t="str">
            <v>GERENCIA Y ADMINISTRACIÓN DE PROYECTOS TÉCNICOS S.A.S</v>
          </cell>
        </row>
        <row r="8">
          <cell r="B8" t="str">
            <v>CONSULTORES E INTERVENTORES TÉCNICOS S.A.S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L172"/>
  <sheetViews>
    <sheetView tabSelected="1" topLeftCell="A7" zoomScale="70" zoomScaleNormal="70" workbookViewId="0">
      <pane xSplit="1" ySplit="6" topLeftCell="B13" activePane="bottomRight" state="frozen"/>
      <selection activeCell="A7" sqref="A7"/>
      <selection pane="topRight" activeCell="B7" sqref="B7"/>
      <selection pane="bottomLeft" activeCell="A13" sqref="A13"/>
      <selection pane="bottomRight" activeCell="D15" sqref="D15"/>
    </sheetView>
  </sheetViews>
  <sheetFormatPr baseColWidth="10" defaultColWidth="0" defaultRowHeight="12.75" zeroHeight="1" x14ac:dyDescent="0.2"/>
  <cols>
    <col min="1" max="1" width="28.7109375" style="2" customWidth="1"/>
    <col min="2" max="2" width="20.5703125" style="1" customWidth="1"/>
    <col min="3" max="3" width="23" style="1" customWidth="1"/>
    <col min="4" max="4" width="41.42578125" style="6" customWidth="1"/>
    <col min="5" max="28" width="9.28515625" style="1" customWidth="1"/>
    <col min="29" max="29" width="21.5703125" style="2" bestFit="1" customWidth="1"/>
    <col min="30" max="30" width="255.7109375" style="1" bestFit="1" customWidth="1"/>
    <col min="31" max="32" width="11.42578125" style="1" customWidth="1"/>
    <col min="33" max="37" width="11.42578125" style="1" hidden="1"/>
    <col min="38" max="38" width="14.5703125" style="1" hidden="1"/>
    <col min="39" max="16384" width="11.42578125" style="1" hidden="1"/>
  </cols>
  <sheetData>
    <row r="1" spans="1:30" ht="30" customHeight="1" x14ac:dyDescent="0.2">
      <c r="A1" s="78"/>
      <c r="B1" s="78"/>
      <c r="C1" s="78"/>
      <c r="D1" s="82" t="s">
        <v>79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  <c r="AD1" s="4" t="s">
        <v>41</v>
      </c>
    </row>
    <row r="2" spans="1:30" ht="30" customHeight="1" x14ac:dyDescent="0.2">
      <c r="A2" s="79"/>
      <c r="B2" s="79"/>
      <c r="C2" s="79"/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7"/>
      <c r="AD2" s="5" t="s">
        <v>42</v>
      </c>
    </row>
    <row r="3" spans="1:30" ht="30" customHeight="1" x14ac:dyDescent="0.2">
      <c r="A3" s="80"/>
      <c r="B3" s="80"/>
      <c r="C3" s="80"/>
      <c r="D3" s="82" t="s">
        <v>51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4"/>
      <c r="AD3" s="16" t="s">
        <v>40</v>
      </c>
    </row>
    <row r="4" spans="1:30" ht="29.25" customHeight="1" x14ac:dyDescent="0.2">
      <c r="A4" s="88" t="s">
        <v>0</v>
      </c>
      <c r="B4" s="89"/>
      <c r="C4" s="90"/>
      <c r="D4" s="71" t="s">
        <v>1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1:30" s="6" customFormat="1" ht="76.5" customHeight="1" x14ac:dyDescent="0.2">
      <c r="A5" s="88" t="s">
        <v>52</v>
      </c>
      <c r="B5" s="89"/>
      <c r="C5" s="90"/>
      <c r="D5" s="71" t="s">
        <v>44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spans="1:30" ht="27.75" customHeight="1" x14ac:dyDescent="0.2">
      <c r="A6" s="88" t="s">
        <v>2</v>
      </c>
      <c r="B6" s="89"/>
      <c r="C6" s="90"/>
      <c r="D6" s="71" t="s">
        <v>3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</row>
    <row r="7" spans="1:30" ht="27.75" customHeight="1" x14ac:dyDescent="0.2">
      <c r="A7" s="88" t="s">
        <v>53</v>
      </c>
      <c r="B7" s="89"/>
      <c r="C7" s="90"/>
      <c r="D7" s="71" t="s">
        <v>4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</row>
    <row r="8" spans="1:30" ht="27.75" customHeight="1" x14ac:dyDescent="0.2">
      <c r="A8" s="88" t="s">
        <v>5</v>
      </c>
      <c r="B8" s="89"/>
      <c r="C8" s="90"/>
      <c r="D8" s="71" t="s">
        <v>6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</row>
    <row r="9" spans="1:30" ht="57" customHeight="1" x14ac:dyDescent="0.2">
      <c r="A9" s="88" t="s">
        <v>7</v>
      </c>
      <c r="B9" s="89"/>
      <c r="C9" s="90"/>
      <c r="D9" s="77">
        <v>45383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</row>
    <row r="10" spans="1:30" ht="20.100000000000001" customHeight="1" x14ac:dyDescent="0.2">
      <c r="A10" s="72" t="s">
        <v>8</v>
      </c>
      <c r="B10" s="72" t="s">
        <v>9</v>
      </c>
      <c r="C10" s="72"/>
      <c r="D10" s="72" t="s">
        <v>10</v>
      </c>
      <c r="E10" s="92" t="s">
        <v>11</v>
      </c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81" t="s">
        <v>12</v>
      </c>
      <c r="AD10" s="91" t="s">
        <v>13</v>
      </c>
    </row>
    <row r="11" spans="1:30" ht="20.100000000000001" customHeight="1" x14ac:dyDescent="0.2">
      <c r="A11" s="72"/>
      <c r="B11" s="72"/>
      <c r="C11" s="72"/>
      <c r="D11" s="72"/>
      <c r="E11" s="75" t="s">
        <v>54</v>
      </c>
      <c r="F11" s="76"/>
      <c r="G11" s="75" t="s">
        <v>55</v>
      </c>
      <c r="H11" s="75"/>
      <c r="I11" s="75" t="s">
        <v>56</v>
      </c>
      <c r="J11" s="75"/>
      <c r="K11" s="75" t="s">
        <v>57</v>
      </c>
      <c r="L11" s="75"/>
      <c r="M11" s="75" t="s">
        <v>58</v>
      </c>
      <c r="N11" s="76"/>
      <c r="O11" s="75" t="s">
        <v>59</v>
      </c>
      <c r="P11" s="76"/>
      <c r="Q11" s="75" t="s">
        <v>60</v>
      </c>
      <c r="R11" s="76"/>
      <c r="S11" s="75" t="s">
        <v>61</v>
      </c>
      <c r="T11" s="76"/>
      <c r="U11" s="75" t="s">
        <v>62</v>
      </c>
      <c r="V11" s="76"/>
      <c r="W11" s="75" t="s">
        <v>63</v>
      </c>
      <c r="X11" s="76"/>
      <c r="Y11" s="75" t="s">
        <v>64</v>
      </c>
      <c r="Z11" s="76"/>
      <c r="AA11" s="75" t="s">
        <v>65</v>
      </c>
      <c r="AB11" s="76"/>
      <c r="AC11" s="81"/>
      <c r="AD11" s="91"/>
    </row>
    <row r="12" spans="1:30" ht="20.100000000000001" customHeight="1" x14ac:dyDescent="0.2">
      <c r="A12" s="72"/>
      <c r="B12" s="72"/>
      <c r="C12" s="72"/>
      <c r="D12" s="72"/>
      <c r="E12" s="7" t="s">
        <v>14</v>
      </c>
      <c r="F12" s="7" t="s">
        <v>15</v>
      </c>
      <c r="G12" s="7" t="s">
        <v>14</v>
      </c>
      <c r="H12" s="7" t="s">
        <v>15</v>
      </c>
      <c r="I12" s="7" t="s">
        <v>14</v>
      </c>
      <c r="J12" s="7" t="s">
        <v>15</v>
      </c>
      <c r="K12" s="8" t="s">
        <v>14</v>
      </c>
      <c r="L12" s="7" t="s">
        <v>15</v>
      </c>
      <c r="M12" s="7" t="s">
        <v>14</v>
      </c>
      <c r="N12" s="7" t="s">
        <v>15</v>
      </c>
      <c r="O12" s="7" t="s">
        <v>14</v>
      </c>
      <c r="P12" s="7" t="s">
        <v>15</v>
      </c>
      <c r="Q12" s="7" t="s">
        <v>14</v>
      </c>
      <c r="R12" s="7" t="s">
        <v>15</v>
      </c>
      <c r="S12" s="8" t="s">
        <v>14</v>
      </c>
      <c r="T12" s="8" t="s">
        <v>15</v>
      </c>
      <c r="U12" s="7" t="s">
        <v>14</v>
      </c>
      <c r="V12" s="7" t="s">
        <v>15</v>
      </c>
      <c r="W12" s="7" t="s">
        <v>14</v>
      </c>
      <c r="X12" s="7" t="s">
        <v>15</v>
      </c>
      <c r="Y12" s="7" t="s">
        <v>14</v>
      </c>
      <c r="Z12" s="7" t="s">
        <v>15</v>
      </c>
      <c r="AA12" s="7" t="s">
        <v>14</v>
      </c>
      <c r="AB12" s="7" t="s">
        <v>15</v>
      </c>
      <c r="AC12" s="81"/>
      <c r="AD12" s="91"/>
    </row>
    <row r="13" spans="1:30" ht="65.25" customHeight="1" x14ac:dyDescent="0.2">
      <c r="A13" s="14" t="s">
        <v>25</v>
      </c>
      <c r="B13" s="67" t="s">
        <v>84</v>
      </c>
      <c r="C13" s="67"/>
      <c r="D13" s="32" t="s">
        <v>17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>
        <v>1</v>
      </c>
      <c r="R13" s="7"/>
      <c r="T13" s="8"/>
      <c r="U13" s="7"/>
      <c r="V13" s="7"/>
      <c r="W13" s="7"/>
      <c r="X13" s="7"/>
      <c r="Y13" s="7"/>
      <c r="Z13" s="7"/>
      <c r="AA13" s="7"/>
      <c r="AB13" s="7"/>
      <c r="AC13" s="15">
        <f>IF(COUNTA(#REF!,#REF!,I13,K13,M13,O13,Q13,G13,U13,W13,Y13,AA13)=0,0,COUNTA(F13,H13,J13,L13,N13,P13,R13,T13,V13,X13,Z13,AB13)/COUNTA(#REF!,#REF!,I13,K13,M13,O13,Q13,G13,U13,W13,Y13,AA13))</f>
        <v>0</v>
      </c>
      <c r="AD13" s="17"/>
    </row>
    <row r="14" spans="1:30" ht="65.25" customHeight="1" x14ac:dyDescent="0.2">
      <c r="A14" s="14" t="s">
        <v>25</v>
      </c>
      <c r="B14" s="67" t="s">
        <v>83</v>
      </c>
      <c r="C14" s="67"/>
      <c r="D14" s="32" t="s">
        <v>17</v>
      </c>
      <c r="E14" s="7"/>
      <c r="F14" s="7"/>
      <c r="G14" s="7"/>
      <c r="H14" s="7"/>
      <c r="I14" s="7"/>
      <c r="J14" s="7"/>
      <c r="K14" s="7"/>
      <c r="L14" s="7"/>
      <c r="M14" s="8">
        <v>1</v>
      </c>
      <c r="N14" s="7"/>
      <c r="O14" s="8"/>
      <c r="P14" s="8"/>
      <c r="Q14" s="7"/>
      <c r="R14" s="7"/>
      <c r="S14" s="8"/>
      <c r="T14" s="8"/>
      <c r="U14" s="8"/>
      <c r="V14" s="7"/>
      <c r="W14" s="7"/>
      <c r="X14" s="7"/>
      <c r="Y14" s="7"/>
      <c r="Z14" s="7"/>
      <c r="AA14" s="7"/>
      <c r="AB14" s="7"/>
      <c r="AC14" s="15">
        <f>IF(COUNTA(E14,G14,I14,M14,#REF!,O14,Q14,S14,U14,W14,Y14,AA14)=0,0,COUNTA(F14,H14,J14,L14,N14,P14,R14,T14,V14,X14,Z14,AB14)/COUNTA(E14,G14,I14,M14,#REF!,O14,Q14,S14,U14,W14,Y14,AA14))</f>
        <v>0</v>
      </c>
      <c r="AD14" s="17"/>
    </row>
    <row r="15" spans="1:30" ht="114.75" customHeight="1" x14ac:dyDescent="0.2">
      <c r="A15" s="14" t="s">
        <v>16</v>
      </c>
      <c r="B15" s="67" t="s">
        <v>38</v>
      </c>
      <c r="C15" s="67"/>
      <c r="D15" s="32" t="s">
        <v>17</v>
      </c>
      <c r="E15" s="9"/>
      <c r="F15" s="8"/>
      <c r="G15" s="8"/>
      <c r="H15" s="8"/>
      <c r="I15" s="8"/>
      <c r="J15" s="8"/>
      <c r="K15" s="10">
        <v>1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5">
        <f t="shared" ref="AC15:AC41" si="0">IF(COUNTA(E15,G15,I15,K15,M15,O15,Q15,S15,U15,W15,Y15,AA15)=0,0,COUNTA(F15,H15,J15,L15,N15,P15,R15,T15,V15,X15,Z15,AB15)/COUNTA(E15,G15,I15,K15,M15,O15,Q15,S15,U15,W15,Y15,AA15))</f>
        <v>0</v>
      </c>
      <c r="AD15" s="17"/>
    </row>
    <row r="16" spans="1:30" ht="31.5" x14ac:dyDescent="0.2">
      <c r="A16" s="14" t="s">
        <v>16</v>
      </c>
      <c r="B16" s="67" t="s">
        <v>80</v>
      </c>
      <c r="C16" s="67"/>
      <c r="D16" s="32" t="s">
        <v>17</v>
      </c>
      <c r="E16" s="8"/>
      <c r="F16" s="8"/>
      <c r="G16" s="11"/>
      <c r="H16" s="8"/>
      <c r="I16" s="8"/>
      <c r="J16" s="8"/>
      <c r="K16" s="31">
        <v>1</v>
      </c>
      <c r="L16" s="8"/>
      <c r="M16" s="8"/>
      <c r="N16" s="8"/>
      <c r="O16" s="8"/>
      <c r="P16" s="8"/>
      <c r="Q16" s="10">
        <v>1</v>
      </c>
      <c r="R16" s="8"/>
      <c r="S16" s="8"/>
      <c r="T16" s="8"/>
      <c r="U16" s="8"/>
      <c r="V16" s="8"/>
      <c r="W16" s="10">
        <v>1</v>
      </c>
      <c r="X16" s="8"/>
      <c r="Y16" s="8"/>
      <c r="Z16" s="8"/>
      <c r="AA16" s="8"/>
      <c r="AB16" s="8"/>
      <c r="AC16" s="15">
        <f t="shared" si="0"/>
        <v>0</v>
      </c>
      <c r="AD16" s="17"/>
    </row>
    <row r="17" spans="1:30" ht="78" customHeight="1" x14ac:dyDescent="0.2">
      <c r="A17" s="14" t="s">
        <v>16</v>
      </c>
      <c r="B17" s="67" t="s">
        <v>35</v>
      </c>
      <c r="C17" s="67"/>
      <c r="D17" s="33" t="s">
        <v>95</v>
      </c>
      <c r="E17" s="8"/>
      <c r="F17" s="8"/>
      <c r="G17" s="11"/>
      <c r="H17" s="8"/>
      <c r="I17" s="8"/>
      <c r="J17" s="8"/>
      <c r="K17" s="8"/>
      <c r="L17" s="8"/>
      <c r="M17" s="8">
        <v>1</v>
      </c>
      <c r="N17" s="8"/>
      <c r="O17" s="8"/>
      <c r="P17" s="8"/>
      <c r="Q17" s="8"/>
      <c r="R17" s="8"/>
      <c r="S17" s="8"/>
      <c r="T17" s="8"/>
      <c r="U17" s="12"/>
      <c r="V17" s="12"/>
      <c r="W17" s="12"/>
      <c r="X17" s="8"/>
      <c r="Y17" s="8"/>
      <c r="Z17" s="8"/>
      <c r="AA17" s="8"/>
      <c r="AB17" s="8"/>
      <c r="AC17" s="15">
        <f t="shared" si="0"/>
        <v>0</v>
      </c>
      <c r="AD17" s="17"/>
    </row>
    <row r="18" spans="1:30" ht="87" customHeight="1" x14ac:dyDescent="0.2">
      <c r="A18" s="14" t="s">
        <v>16</v>
      </c>
      <c r="B18" s="68" t="s">
        <v>91</v>
      </c>
      <c r="C18" s="68"/>
      <c r="D18" s="33" t="s">
        <v>19</v>
      </c>
      <c r="E18" s="8"/>
      <c r="F18" s="8"/>
      <c r="G18" s="12"/>
      <c r="H18" s="8"/>
      <c r="I18" s="8"/>
      <c r="J18" s="8"/>
      <c r="K18" s="8"/>
      <c r="L18" s="8"/>
      <c r="M18" s="35">
        <v>1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5">
        <f t="shared" si="0"/>
        <v>0</v>
      </c>
      <c r="AD18" s="17"/>
    </row>
    <row r="19" spans="1:30" ht="66.75" customHeight="1" x14ac:dyDescent="0.2">
      <c r="A19" s="14" t="s">
        <v>16</v>
      </c>
      <c r="B19" s="73" t="s">
        <v>92</v>
      </c>
      <c r="C19" s="74"/>
      <c r="D19" s="33" t="s">
        <v>88</v>
      </c>
      <c r="E19" s="8"/>
      <c r="F19" s="8"/>
      <c r="G19" s="12"/>
      <c r="H19" s="8"/>
      <c r="I19" s="8"/>
      <c r="J19" s="8"/>
      <c r="K19" s="8"/>
      <c r="L19" s="8"/>
      <c r="M19" s="8"/>
      <c r="N19" s="8"/>
      <c r="O19" s="11">
        <v>1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5"/>
      <c r="AD19" s="17"/>
    </row>
    <row r="20" spans="1:30" ht="66.75" customHeight="1" x14ac:dyDescent="0.2">
      <c r="A20" s="14" t="s">
        <v>16</v>
      </c>
      <c r="B20" s="73" t="s">
        <v>93</v>
      </c>
      <c r="C20" s="74"/>
      <c r="D20" s="33" t="s">
        <v>94</v>
      </c>
      <c r="E20" s="8"/>
      <c r="F20" s="8"/>
      <c r="G20" s="12"/>
      <c r="H20" s="8"/>
      <c r="I20" s="8"/>
      <c r="J20" s="8"/>
      <c r="K20" s="8"/>
      <c r="L20" s="8"/>
      <c r="M20" s="8"/>
      <c r="N20" s="8"/>
      <c r="O20" s="36">
        <v>1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5"/>
      <c r="AD20" s="17"/>
    </row>
    <row r="21" spans="1:30" ht="31.5" x14ac:dyDescent="0.2">
      <c r="A21" s="14" t="s">
        <v>16</v>
      </c>
      <c r="B21" s="69" t="s">
        <v>36</v>
      </c>
      <c r="C21" s="69"/>
      <c r="D21" s="32" t="s">
        <v>20</v>
      </c>
      <c r="E21" s="8"/>
      <c r="F21" s="8"/>
      <c r="G21" s="8"/>
      <c r="H21" s="8"/>
      <c r="I21" s="8"/>
      <c r="J21" s="8"/>
      <c r="K21" s="31">
        <v>1</v>
      </c>
      <c r="L21" s="8"/>
      <c r="M21" s="8">
        <v>1</v>
      </c>
      <c r="N21" s="8"/>
      <c r="O21" s="8">
        <v>1</v>
      </c>
      <c r="P21" s="8"/>
      <c r="Q21" s="8">
        <v>1</v>
      </c>
      <c r="R21" s="8"/>
      <c r="S21" s="8">
        <v>1</v>
      </c>
      <c r="T21" s="8"/>
      <c r="U21" s="8">
        <v>1</v>
      </c>
      <c r="V21" s="8"/>
      <c r="W21" s="8">
        <v>1</v>
      </c>
      <c r="X21" s="8"/>
      <c r="Y21" s="8">
        <v>1</v>
      </c>
      <c r="Z21" s="8"/>
      <c r="AA21" s="8">
        <v>1</v>
      </c>
      <c r="AB21" s="8"/>
      <c r="AC21" s="15">
        <f t="shared" si="0"/>
        <v>0</v>
      </c>
      <c r="AD21" s="17"/>
    </row>
    <row r="22" spans="1:30" ht="69" customHeight="1" x14ac:dyDescent="0.2">
      <c r="A22" s="14" t="s">
        <v>16</v>
      </c>
      <c r="B22" s="71" t="s">
        <v>45</v>
      </c>
      <c r="C22" s="71"/>
      <c r="D22" s="32" t="s">
        <v>17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v>1</v>
      </c>
      <c r="P22" s="8"/>
      <c r="Q22" s="8"/>
      <c r="R22" s="8"/>
      <c r="S22" s="8"/>
      <c r="T22" s="8"/>
      <c r="U22" s="8"/>
      <c r="V22" s="8"/>
      <c r="W22" s="8">
        <v>1</v>
      </c>
      <c r="X22" s="8"/>
      <c r="Y22" s="8"/>
      <c r="Z22" s="8"/>
      <c r="AA22" s="8"/>
      <c r="AB22" s="8"/>
      <c r="AC22" s="15">
        <f t="shared" si="0"/>
        <v>0</v>
      </c>
      <c r="AD22" s="17"/>
    </row>
    <row r="23" spans="1:30" ht="85.5" customHeight="1" x14ac:dyDescent="0.2">
      <c r="A23" s="14" t="s">
        <v>16</v>
      </c>
      <c r="B23" s="67" t="s">
        <v>21</v>
      </c>
      <c r="C23" s="67"/>
      <c r="D23" s="32" t="s">
        <v>87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>
        <v>1</v>
      </c>
      <c r="V23" s="8"/>
      <c r="W23" s="8"/>
      <c r="X23" s="8"/>
      <c r="Y23" s="8"/>
      <c r="Z23" s="8"/>
      <c r="AA23" s="8"/>
      <c r="AB23" s="8"/>
      <c r="AC23" s="15">
        <f t="shared" si="0"/>
        <v>0</v>
      </c>
      <c r="AD23" s="17"/>
    </row>
    <row r="24" spans="1:30" ht="65.25" customHeight="1" x14ac:dyDescent="0.2">
      <c r="A24" s="14" t="s">
        <v>16</v>
      </c>
      <c r="B24" s="67" t="s">
        <v>39</v>
      </c>
      <c r="C24" s="67"/>
      <c r="D24" s="33" t="s">
        <v>22</v>
      </c>
      <c r="E24" s="8"/>
      <c r="F24" s="8"/>
      <c r="G24" s="8"/>
      <c r="H24" s="8"/>
      <c r="I24" s="8"/>
      <c r="J24" s="8"/>
      <c r="K24" s="31">
        <v>1</v>
      </c>
      <c r="L24" s="8"/>
      <c r="M24" s="8"/>
      <c r="N24" s="8"/>
      <c r="O24" s="8"/>
      <c r="P24" s="8"/>
      <c r="Q24" s="8">
        <v>1</v>
      </c>
      <c r="R24" s="8"/>
      <c r="S24" s="8"/>
      <c r="T24" s="8"/>
      <c r="U24" s="8"/>
      <c r="V24" s="8"/>
      <c r="W24" s="8">
        <v>1</v>
      </c>
      <c r="X24" s="8"/>
      <c r="Y24" s="8"/>
      <c r="Z24" s="8"/>
      <c r="AA24" s="8"/>
      <c r="AB24" s="8"/>
      <c r="AC24" s="15">
        <f t="shared" si="0"/>
        <v>0</v>
      </c>
      <c r="AD24" s="17"/>
    </row>
    <row r="25" spans="1:30" ht="65.25" customHeight="1" x14ac:dyDescent="0.2">
      <c r="A25" s="14" t="s">
        <v>16</v>
      </c>
      <c r="B25" s="67" t="s">
        <v>37</v>
      </c>
      <c r="C25" s="67"/>
      <c r="D25" s="33" t="s">
        <v>23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>
        <v>1</v>
      </c>
      <c r="P25" s="8"/>
      <c r="Q25" s="12"/>
      <c r="R25" s="11"/>
      <c r="S25" s="8"/>
      <c r="U25" s="8">
        <v>1</v>
      </c>
      <c r="V25" s="12"/>
      <c r="W25" s="8"/>
      <c r="X25" s="8"/>
      <c r="Y25" s="8"/>
      <c r="Z25" s="11"/>
      <c r="AA25" s="13"/>
      <c r="AB25" s="8"/>
      <c r="AC25" s="15">
        <f t="shared" si="0"/>
        <v>0</v>
      </c>
      <c r="AD25" s="17"/>
    </row>
    <row r="26" spans="1:30" ht="97.5" customHeight="1" x14ac:dyDescent="0.2">
      <c r="A26" s="14" t="s">
        <v>24</v>
      </c>
      <c r="B26" s="67" t="s">
        <v>86</v>
      </c>
      <c r="C26" s="67"/>
      <c r="D26" s="33" t="s">
        <v>89</v>
      </c>
      <c r="E26" s="8"/>
      <c r="F26" s="8"/>
      <c r="G26" s="8"/>
      <c r="H26" s="8"/>
      <c r="I26" s="8"/>
      <c r="J26" s="8"/>
      <c r="K26" s="8">
        <v>1</v>
      </c>
      <c r="L26" s="8"/>
      <c r="M26" s="8"/>
      <c r="N26" s="8"/>
      <c r="O26" s="8"/>
      <c r="P26" s="8"/>
      <c r="Q26" s="12"/>
      <c r="R26" s="11"/>
      <c r="S26" s="8"/>
      <c r="T26" s="11"/>
      <c r="U26" s="8"/>
      <c r="V26" s="11"/>
      <c r="W26" s="11"/>
      <c r="X26" s="11"/>
      <c r="Y26" s="8"/>
      <c r="Z26" s="11"/>
      <c r="AA26" s="13"/>
      <c r="AB26" s="8"/>
      <c r="AC26" s="15">
        <f>IF(COUNTA(E26,G26,I26,K26,M26,O26,Q26,S26,U26,W26,Y26,AA26)=0,0,COUNTA(F26,H26,J26,L26,N26,P26,R26,T26,V26,X26,Z26,AB26)/COUNTA(E26,G26,I26,K26,M26,O26,Q26,S26,U26,W26,Y26,AA26))</f>
        <v>0</v>
      </c>
      <c r="AD26" s="17"/>
    </row>
    <row r="27" spans="1:30" ht="88.5" customHeight="1" x14ac:dyDescent="0.2">
      <c r="A27" s="14" t="s">
        <v>24</v>
      </c>
      <c r="B27" s="67" t="s">
        <v>46</v>
      </c>
      <c r="C27" s="67"/>
      <c r="D27" s="33" t="s">
        <v>22</v>
      </c>
      <c r="E27" s="8"/>
      <c r="G27" s="8"/>
      <c r="H27" s="8"/>
      <c r="I27" s="8"/>
      <c r="J27" s="8"/>
      <c r="K27" s="8">
        <v>1</v>
      </c>
      <c r="L27" s="8"/>
      <c r="M27" s="8"/>
      <c r="N27" s="8"/>
      <c r="O27" s="8"/>
      <c r="P27" s="8"/>
      <c r="Q27" s="8"/>
      <c r="R27" s="8"/>
      <c r="S27" s="8">
        <v>1</v>
      </c>
      <c r="T27" s="8"/>
      <c r="U27" s="8"/>
      <c r="V27" s="8"/>
      <c r="W27" s="8"/>
      <c r="X27" s="8"/>
      <c r="Y27" s="8"/>
      <c r="Z27" s="8"/>
      <c r="AA27" s="8"/>
      <c r="AB27" s="8"/>
      <c r="AC27" s="15">
        <f>IF(COUNTA(E27,G27,I27,K27,M27,O27,Q27,S27,U27,W27,Y27,AA27)=0,0,COUNTA(F27,H27,J27,L27,N27,P27,R27,T27,V27,X27,Z27,AB27)/COUNTA(E27,G27,I27,K27,M27,O27,Q27,S27,U27,W27,Y27,AA27))</f>
        <v>0</v>
      </c>
      <c r="AD27" s="17"/>
    </row>
    <row r="28" spans="1:30" ht="42" customHeight="1" x14ac:dyDescent="0.2">
      <c r="A28" s="14" t="s">
        <v>25</v>
      </c>
      <c r="B28" s="67" t="s">
        <v>90</v>
      </c>
      <c r="C28" s="67"/>
      <c r="D28" s="32" t="s">
        <v>20</v>
      </c>
      <c r="E28" s="8"/>
      <c r="F28" s="8"/>
      <c r="G28" s="8"/>
      <c r="H28" s="8"/>
      <c r="I28" s="8"/>
      <c r="J28" s="8"/>
      <c r="K28" s="8">
        <v>1</v>
      </c>
      <c r="L28" s="8"/>
      <c r="M28" s="8"/>
      <c r="N28" s="8"/>
      <c r="O28" s="12"/>
      <c r="P28" s="8"/>
      <c r="Q28" s="8">
        <v>1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5">
        <f t="shared" si="0"/>
        <v>0</v>
      </c>
      <c r="AD28" s="17"/>
    </row>
    <row r="29" spans="1:30" ht="82.5" customHeight="1" x14ac:dyDescent="0.2">
      <c r="A29" s="14" t="s">
        <v>26</v>
      </c>
      <c r="B29" s="71" t="s">
        <v>47</v>
      </c>
      <c r="C29" s="71"/>
      <c r="D29" s="33" t="s">
        <v>22</v>
      </c>
      <c r="E29" s="7"/>
      <c r="F29" s="7"/>
      <c r="G29" s="7"/>
      <c r="H29" s="7"/>
      <c r="I29" s="7"/>
      <c r="J29" s="7"/>
      <c r="K29" s="7">
        <v>1</v>
      </c>
      <c r="L29" s="7"/>
      <c r="M29" s="7"/>
      <c r="N29" s="7"/>
      <c r="O29" s="8">
        <v>1</v>
      </c>
      <c r="P29" s="7"/>
      <c r="Q29" s="7"/>
      <c r="R29" s="8"/>
      <c r="S29" s="8"/>
      <c r="T29" s="8"/>
      <c r="U29" s="7"/>
      <c r="V29" s="7"/>
      <c r="W29" s="7">
        <v>1</v>
      </c>
      <c r="X29" s="7"/>
      <c r="Y29" s="7"/>
      <c r="Z29" s="7"/>
      <c r="AA29" s="7"/>
      <c r="AB29" s="7"/>
      <c r="AC29" s="15">
        <f t="shared" si="0"/>
        <v>0</v>
      </c>
      <c r="AD29" s="17"/>
    </row>
    <row r="30" spans="1:30" ht="65.25" customHeight="1" x14ac:dyDescent="0.2">
      <c r="A30" s="14" t="s">
        <v>18</v>
      </c>
      <c r="B30" s="71" t="s">
        <v>27</v>
      </c>
      <c r="C30" s="71"/>
      <c r="D30" s="33" t="s">
        <v>22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>
        <v>1</v>
      </c>
      <c r="T30" s="8"/>
      <c r="U30" s="12"/>
      <c r="V30" s="7"/>
      <c r="W30" s="7"/>
      <c r="X30" s="7"/>
      <c r="Y30" s="7"/>
      <c r="Z30" s="7"/>
      <c r="AA30" s="7"/>
      <c r="AB30" s="7"/>
      <c r="AC30" s="15">
        <f t="shared" si="0"/>
        <v>0</v>
      </c>
      <c r="AD30" s="17"/>
    </row>
    <row r="31" spans="1:30" ht="48" customHeight="1" x14ac:dyDescent="0.2">
      <c r="A31" s="14" t="s">
        <v>18</v>
      </c>
      <c r="B31" s="70" t="s">
        <v>66</v>
      </c>
      <c r="C31" s="70"/>
      <c r="D31" s="32" t="s">
        <v>17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T31" s="8"/>
      <c r="U31" s="8">
        <v>1</v>
      </c>
      <c r="V31" s="7"/>
      <c r="W31" s="7"/>
      <c r="X31" s="7"/>
      <c r="Y31" s="7"/>
      <c r="Z31" s="7"/>
      <c r="AA31" s="7"/>
      <c r="AB31" s="7"/>
      <c r="AC31" s="15">
        <f>IF(COUNTA(E31,G31,#REF!,K31,M31,O31,Q31,I31,U31,W31,Y31,AA31)=0,0,COUNTA(F31,H31,J31,L31,N31,P31,R31,T31,V31,X31,Z31,AB31)/COUNTA(E31,G31,#REF!,K31,M31,O31,Q31,I31,U31,W31,Y31,AA31))</f>
        <v>0</v>
      </c>
      <c r="AD31" s="17"/>
    </row>
    <row r="32" spans="1:30" ht="78" customHeight="1" x14ac:dyDescent="0.2">
      <c r="A32" s="14" t="s">
        <v>28</v>
      </c>
      <c r="B32" s="71" t="s">
        <v>67</v>
      </c>
      <c r="C32" s="71"/>
      <c r="D32" s="33" t="s">
        <v>50</v>
      </c>
      <c r="E32" s="8"/>
      <c r="F32" s="8"/>
      <c r="G32" s="8"/>
      <c r="H32" s="8"/>
      <c r="I32" s="8"/>
      <c r="J32" s="8"/>
      <c r="K32" s="8"/>
      <c r="L32" s="8"/>
      <c r="M32" s="8">
        <v>1</v>
      </c>
      <c r="N32" s="8"/>
      <c r="O32" s="8"/>
      <c r="P32" s="8"/>
      <c r="Q32" s="8">
        <v>1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15">
        <f t="shared" si="0"/>
        <v>0</v>
      </c>
      <c r="AD32" s="17"/>
    </row>
    <row r="33" spans="1:38" ht="65.25" customHeight="1" x14ac:dyDescent="0.2">
      <c r="A33" s="14" t="s">
        <v>28</v>
      </c>
      <c r="B33" s="70" t="s">
        <v>48</v>
      </c>
      <c r="C33" s="70"/>
      <c r="D33" s="33" t="s">
        <v>22</v>
      </c>
      <c r="E33" s="7"/>
      <c r="F33" s="7"/>
      <c r="H33" s="7"/>
      <c r="I33" s="7"/>
      <c r="J33" s="7"/>
      <c r="K33" s="31">
        <v>1</v>
      </c>
      <c r="L33" s="7"/>
      <c r="M33" s="7"/>
      <c r="N33" s="7"/>
      <c r="O33" s="7"/>
      <c r="P33" s="7"/>
      <c r="Q33" s="7"/>
      <c r="R33" s="7"/>
      <c r="S33" s="8"/>
      <c r="T33" s="8"/>
      <c r="U33" s="7"/>
      <c r="V33" s="7"/>
      <c r="W33" s="7"/>
      <c r="X33" s="7"/>
      <c r="Y33" s="7"/>
      <c r="Z33" s="7"/>
      <c r="AA33" s="7"/>
      <c r="AB33" s="7"/>
      <c r="AC33" s="15">
        <f>IF(COUNTA(E33,K33,I33,#REF!,M33,O33,Q33,S33,U33,W33,Y33,AA33)=0,0,COUNTA(F33,H33,J33,L33,N33,P33,R33,T33,V33,X33,Z33,AB33)/COUNTA(E33,K33,I33,#REF!,M33,O33,Q33,S33,U33,W33,Y33,AA33))</f>
        <v>0</v>
      </c>
      <c r="AD33" s="17"/>
    </row>
    <row r="34" spans="1:38" ht="47.25" x14ac:dyDescent="0.2">
      <c r="A34" s="14" t="s">
        <v>24</v>
      </c>
      <c r="B34" s="71" t="s">
        <v>49</v>
      </c>
      <c r="C34" s="71"/>
      <c r="D34" s="32" t="s">
        <v>17</v>
      </c>
      <c r="E34" s="8"/>
      <c r="F34" s="8"/>
      <c r="G34" s="8"/>
      <c r="H34" s="8"/>
      <c r="I34" s="8"/>
      <c r="J34" s="8"/>
      <c r="K34" s="31">
        <v>1</v>
      </c>
      <c r="L34" s="8"/>
      <c r="M34" s="8">
        <v>1</v>
      </c>
      <c r="N34" s="8"/>
      <c r="O34" s="8">
        <v>1</v>
      </c>
      <c r="P34" s="8"/>
      <c r="Q34" s="8">
        <v>1</v>
      </c>
      <c r="R34" s="8"/>
      <c r="S34" s="8">
        <v>1</v>
      </c>
      <c r="T34" s="8"/>
      <c r="U34" s="8">
        <v>1</v>
      </c>
      <c r="V34" s="8"/>
      <c r="W34" s="8">
        <v>1</v>
      </c>
      <c r="X34" s="8"/>
      <c r="Y34" s="8">
        <v>1</v>
      </c>
      <c r="Z34" s="8"/>
      <c r="AA34" s="8">
        <v>1</v>
      </c>
      <c r="AB34" s="8"/>
      <c r="AC34" s="15">
        <f t="shared" si="0"/>
        <v>0</v>
      </c>
      <c r="AD34" s="17"/>
    </row>
    <row r="35" spans="1:38" ht="65.25" customHeight="1" x14ac:dyDescent="0.2">
      <c r="A35" s="14" t="s">
        <v>24</v>
      </c>
      <c r="B35" s="70" t="s">
        <v>29</v>
      </c>
      <c r="C35" s="70"/>
      <c r="D35" s="32" t="s">
        <v>20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>
        <v>1</v>
      </c>
      <c r="P35" s="7"/>
      <c r="Q35" s="7"/>
      <c r="R35" s="7"/>
      <c r="S35" s="7">
        <v>1</v>
      </c>
      <c r="T35" s="8"/>
      <c r="U35" s="7"/>
      <c r="V35" s="7"/>
      <c r="X35" s="7"/>
      <c r="Y35" s="7"/>
      <c r="Z35" s="7"/>
      <c r="AA35" s="7"/>
      <c r="AB35" s="7"/>
      <c r="AC35" s="15">
        <f t="shared" si="0"/>
        <v>0</v>
      </c>
      <c r="AD35" s="17"/>
    </row>
    <row r="36" spans="1:38" ht="65.25" customHeight="1" x14ac:dyDescent="0.2">
      <c r="A36" s="14" t="s">
        <v>25</v>
      </c>
      <c r="B36" s="70" t="s">
        <v>43</v>
      </c>
      <c r="C36" s="70"/>
      <c r="D36" s="32" t="s">
        <v>30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>
        <v>1</v>
      </c>
      <c r="R36" s="7"/>
      <c r="S36" s="8"/>
      <c r="T36" s="8"/>
      <c r="U36" s="7"/>
      <c r="V36" s="7"/>
      <c r="W36" s="7"/>
      <c r="X36" s="7"/>
      <c r="Y36" s="7"/>
      <c r="Z36" s="7"/>
      <c r="AA36" s="7"/>
      <c r="AB36" s="7"/>
      <c r="AC36" s="15">
        <f t="shared" si="0"/>
        <v>0</v>
      </c>
      <c r="AD36" s="17"/>
    </row>
    <row r="37" spans="1:38" ht="65.25" customHeight="1" x14ac:dyDescent="0.2">
      <c r="A37" s="14" t="s">
        <v>25</v>
      </c>
      <c r="B37" s="70" t="s">
        <v>31</v>
      </c>
      <c r="C37" s="70"/>
      <c r="D37" s="32" t="s">
        <v>32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R37" s="7"/>
      <c r="S37" s="8"/>
      <c r="T37" s="8"/>
      <c r="U37" s="7"/>
      <c r="V37" s="7"/>
      <c r="W37" s="7"/>
      <c r="X37" s="7"/>
      <c r="Y37" s="7"/>
      <c r="Z37" s="7"/>
      <c r="AA37" s="7">
        <v>1</v>
      </c>
      <c r="AB37" s="7"/>
      <c r="AC37" s="15">
        <f>IF(COUNTA(E37,G38,I37,K37,M37,O37,Q38,S37,U37,W37,Y37,#REF!)=0,0,COUNTA(F37,H37,J37,L37,N37,P37,R37,T37,V37,X37,Z37,AB37)/COUNTA(E37,G38,I37,K37,M37,O37,Q38,S37,U37,W37,Y37,#REF!))</f>
        <v>0</v>
      </c>
      <c r="AD37" s="17"/>
      <c r="AL37" s="3"/>
    </row>
    <row r="38" spans="1:38" ht="65.25" customHeight="1" x14ac:dyDescent="0.2">
      <c r="A38" s="14" t="s">
        <v>16</v>
      </c>
      <c r="B38" s="70" t="s">
        <v>33</v>
      </c>
      <c r="C38" s="70"/>
      <c r="D38" s="32" t="s">
        <v>17</v>
      </c>
      <c r="E38" s="7"/>
      <c r="F38" s="7"/>
      <c r="G38" s="7"/>
      <c r="H38" s="7"/>
      <c r="I38" s="7"/>
      <c r="J38" s="7"/>
      <c r="K38" s="7"/>
      <c r="L38" s="7"/>
      <c r="M38" s="7">
        <v>1</v>
      </c>
      <c r="N38" s="7"/>
      <c r="O38" s="7"/>
      <c r="P38" s="7"/>
      <c r="Q38" s="7">
        <v>1</v>
      </c>
      <c r="R38" s="7"/>
      <c r="S38" s="8"/>
      <c r="T38" s="8"/>
      <c r="U38" s="7"/>
      <c r="V38" s="7"/>
      <c r="W38" s="7"/>
      <c r="X38" s="7"/>
      <c r="Y38" s="7"/>
      <c r="Z38" s="7"/>
      <c r="AB38" s="7"/>
      <c r="AC38" s="15">
        <f>IF(COUNTA(E38,#REF!,I38,K38,M38,O38,#REF!,S38,U38,W38,Y38,AA37)=0,0,COUNTA(F38,H38,J38,L38,N38,P38,R38,T38,V38,X38,Z38,AB38)/COUNTA(E38,#REF!,I38,K38,M38,O38,#REF!,S38,U38,W38,Y38,AA37))</f>
        <v>0</v>
      </c>
      <c r="AD38" s="17"/>
    </row>
    <row r="39" spans="1:38" ht="65.25" customHeight="1" x14ac:dyDescent="0.2">
      <c r="A39" s="14" t="s">
        <v>25</v>
      </c>
      <c r="B39" s="71" t="s">
        <v>81</v>
      </c>
      <c r="C39" s="71"/>
      <c r="D39" s="32" t="s">
        <v>17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8"/>
      <c r="T39" s="8"/>
      <c r="U39" s="7"/>
      <c r="V39" s="7"/>
      <c r="W39" s="7"/>
      <c r="X39" s="7"/>
      <c r="Z39" s="7"/>
      <c r="AA39" s="7">
        <v>1</v>
      </c>
      <c r="AB39" s="7"/>
      <c r="AC39" s="15">
        <f>IF(COUNTA(E39,G39,I39,K39,M39,O39,Q39,S39,U39,W39,AA39,#REF!)=0,0,COUNTA(F39,H39,J39,L39,N39,P39,R39,T39,V39,X39,Z39,AB39)/COUNTA(E39,G39,I39,K39,M39,O39,Q39,S39,U39,W39,AA39,#REF!))</f>
        <v>0</v>
      </c>
      <c r="AD39" s="17"/>
    </row>
    <row r="40" spans="1:38" ht="65.25" customHeight="1" x14ac:dyDescent="0.2">
      <c r="A40" s="14" t="s">
        <v>25</v>
      </c>
      <c r="B40" s="71" t="s">
        <v>85</v>
      </c>
      <c r="C40" s="71"/>
      <c r="D40" s="32" t="s">
        <v>17</v>
      </c>
      <c r="E40" s="8"/>
      <c r="F40" s="8"/>
      <c r="G40" s="8"/>
      <c r="H40" s="8"/>
      <c r="I40" s="8"/>
      <c r="J40" s="8"/>
      <c r="K40" s="31">
        <v>1</v>
      </c>
      <c r="L40" s="8"/>
      <c r="M40" s="8">
        <v>1</v>
      </c>
      <c r="N40" s="8"/>
      <c r="O40" s="8">
        <v>1</v>
      </c>
      <c r="P40" s="8"/>
      <c r="Q40" s="8">
        <v>1</v>
      </c>
      <c r="R40" s="8"/>
      <c r="S40" s="8">
        <v>1</v>
      </c>
      <c r="T40" s="8"/>
      <c r="U40" s="8">
        <v>1</v>
      </c>
      <c r="V40" s="8"/>
      <c r="W40" s="8">
        <v>1</v>
      </c>
      <c r="X40" s="8"/>
      <c r="Y40" s="8">
        <v>1</v>
      </c>
      <c r="Z40" s="8"/>
      <c r="AA40" s="8">
        <v>1</v>
      </c>
      <c r="AB40" s="8"/>
      <c r="AC40" s="15">
        <f t="shared" si="0"/>
        <v>0</v>
      </c>
      <c r="AD40" s="17"/>
    </row>
    <row r="41" spans="1:38" ht="73.5" customHeight="1" x14ac:dyDescent="0.2">
      <c r="A41" s="14" t="s">
        <v>25</v>
      </c>
      <c r="B41" s="71" t="s">
        <v>82</v>
      </c>
      <c r="C41" s="71"/>
      <c r="D41" s="32" t="s">
        <v>19</v>
      </c>
      <c r="E41" s="8"/>
      <c r="F41" s="8"/>
      <c r="G41" s="8"/>
      <c r="H41" s="8"/>
      <c r="I41" s="8"/>
      <c r="J41" s="8"/>
      <c r="K41" s="7"/>
      <c r="L41" s="8"/>
      <c r="M41" s="8"/>
      <c r="N41" s="8"/>
      <c r="O41" s="7"/>
      <c r="P41" s="7"/>
      <c r="Q41" s="7"/>
      <c r="R41" s="7"/>
      <c r="S41" s="8"/>
      <c r="T41" s="8"/>
      <c r="U41" s="7"/>
      <c r="V41" s="7"/>
      <c r="W41" s="7"/>
      <c r="X41" s="7"/>
      <c r="Y41" s="7"/>
      <c r="Z41" s="7"/>
      <c r="AA41" s="7">
        <v>1</v>
      </c>
      <c r="AB41" s="7"/>
      <c r="AC41" s="15">
        <f t="shared" si="0"/>
        <v>0</v>
      </c>
      <c r="AD41" s="17"/>
    </row>
    <row r="42" spans="1:38" ht="54" customHeight="1" x14ac:dyDescent="0.2">
      <c r="A42" s="120"/>
      <c r="B42" s="120"/>
      <c r="C42" s="120"/>
      <c r="D42" s="121"/>
      <c r="E42" s="29">
        <f t="shared" ref="E42:L42" si="1">SUM(E6:E41)</f>
        <v>0</v>
      </c>
      <c r="F42" s="30">
        <f t="shared" si="1"/>
        <v>0</v>
      </c>
      <c r="G42" s="29">
        <f t="shared" si="1"/>
        <v>0</v>
      </c>
      <c r="H42" s="30">
        <f t="shared" si="1"/>
        <v>0</v>
      </c>
      <c r="I42" s="29">
        <f t="shared" si="1"/>
        <v>0</v>
      </c>
      <c r="J42" s="30">
        <f t="shared" si="1"/>
        <v>0</v>
      </c>
      <c r="K42" s="29">
        <f t="shared" si="1"/>
        <v>11</v>
      </c>
      <c r="L42" s="30">
        <f t="shared" si="1"/>
        <v>0</v>
      </c>
      <c r="M42" s="29">
        <f t="shared" ref="M42:AB42" si="2">SUM(M13:M41)</f>
        <v>8</v>
      </c>
      <c r="N42" s="29">
        <f t="shared" si="2"/>
        <v>0</v>
      </c>
      <c r="O42" s="29">
        <f t="shared" si="2"/>
        <v>9</v>
      </c>
      <c r="P42" s="29">
        <f t="shared" si="2"/>
        <v>0</v>
      </c>
      <c r="Q42" s="29">
        <f t="shared" si="2"/>
        <v>10</v>
      </c>
      <c r="R42" s="29">
        <f t="shared" si="2"/>
        <v>0</v>
      </c>
      <c r="S42" s="29">
        <f t="shared" si="2"/>
        <v>6</v>
      </c>
      <c r="T42" s="29">
        <f t="shared" si="2"/>
        <v>0</v>
      </c>
      <c r="U42" s="29">
        <f t="shared" si="2"/>
        <v>6</v>
      </c>
      <c r="V42" s="29">
        <f t="shared" si="2"/>
        <v>0</v>
      </c>
      <c r="W42" s="29">
        <f t="shared" si="2"/>
        <v>7</v>
      </c>
      <c r="X42" s="29">
        <f t="shared" si="2"/>
        <v>0</v>
      </c>
      <c r="Y42" s="29">
        <f t="shared" si="2"/>
        <v>3</v>
      </c>
      <c r="Z42" s="29">
        <f t="shared" si="2"/>
        <v>0</v>
      </c>
      <c r="AA42" s="29">
        <f t="shared" si="2"/>
        <v>6</v>
      </c>
      <c r="AB42" s="29">
        <f t="shared" si="2"/>
        <v>0</v>
      </c>
      <c r="AC42" s="130" t="s">
        <v>34</v>
      </c>
      <c r="AD42" s="131"/>
    </row>
    <row r="43" spans="1:38" ht="54" customHeight="1" x14ac:dyDescent="0.2">
      <c r="A43" s="118"/>
      <c r="B43" s="118"/>
      <c r="C43" s="118"/>
      <c r="D43" s="119"/>
      <c r="E43" s="63">
        <f>+E42</f>
        <v>0</v>
      </c>
      <c r="F43" s="64"/>
      <c r="G43" s="63">
        <f>+G42+E43</f>
        <v>0</v>
      </c>
      <c r="H43" s="64"/>
      <c r="I43" s="63">
        <f>+I42+G43</f>
        <v>0</v>
      </c>
      <c r="J43" s="64"/>
      <c r="K43" s="63">
        <f>+K42+I43</f>
        <v>11</v>
      </c>
      <c r="L43" s="64"/>
      <c r="M43" s="63">
        <f>+M42+K43</f>
        <v>19</v>
      </c>
      <c r="N43" s="64"/>
      <c r="O43" s="63">
        <f>+O42+M43</f>
        <v>28</v>
      </c>
      <c r="P43" s="64"/>
      <c r="Q43" s="63">
        <f>+Q42+O43</f>
        <v>38</v>
      </c>
      <c r="R43" s="64"/>
      <c r="S43" s="63">
        <f>+S42+Q43</f>
        <v>44</v>
      </c>
      <c r="T43" s="64"/>
      <c r="U43" s="63">
        <f>+U42+S43</f>
        <v>50</v>
      </c>
      <c r="V43" s="64"/>
      <c r="W43" s="63">
        <f>+W42+U43</f>
        <v>57</v>
      </c>
      <c r="X43" s="64"/>
      <c r="Y43" s="63">
        <f>+Y42+W43</f>
        <v>60</v>
      </c>
      <c r="Z43" s="64"/>
      <c r="AA43" s="63">
        <f>+AA42+Y43</f>
        <v>66</v>
      </c>
      <c r="AB43" s="64"/>
      <c r="AC43" s="132"/>
      <c r="AD43" s="133"/>
    </row>
    <row r="44" spans="1:38" ht="54" customHeight="1" x14ac:dyDescent="0.2">
      <c r="A44" s="118"/>
      <c r="B44" s="118"/>
      <c r="C44" s="118"/>
      <c r="D44" s="119"/>
      <c r="E44" s="116">
        <f>+E43/$AA$43</f>
        <v>0</v>
      </c>
      <c r="F44" s="117"/>
      <c r="G44" s="116">
        <f>+G43/$AA$43</f>
        <v>0</v>
      </c>
      <c r="H44" s="117"/>
      <c r="I44" s="116">
        <f>+I43/$AA$43</f>
        <v>0</v>
      </c>
      <c r="J44" s="117"/>
      <c r="K44" s="116">
        <f>+K43/$AA$43</f>
        <v>0.16666666666666666</v>
      </c>
      <c r="L44" s="117"/>
      <c r="M44" s="116">
        <f>+M43/$AA$43</f>
        <v>0.2878787878787879</v>
      </c>
      <c r="N44" s="117"/>
      <c r="O44" s="116">
        <f>+O43/$AA$43</f>
        <v>0.42424242424242425</v>
      </c>
      <c r="P44" s="117"/>
      <c r="Q44" s="116">
        <f>+Q43/$AA$43</f>
        <v>0.5757575757575758</v>
      </c>
      <c r="R44" s="117"/>
      <c r="S44" s="116">
        <f>+S43/$AA$43</f>
        <v>0.66666666666666663</v>
      </c>
      <c r="T44" s="117"/>
      <c r="U44" s="116">
        <f>+U43/$AA$43</f>
        <v>0.75757575757575757</v>
      </c>
      <c r="V44" s="117"/>
      <c r="W44" s="116">
        <f>+W43/$AA$43</f>
        <v>0.86363636363636365</v>
      </c>
      <c r="X44" s="117"/>
      <c r="Y44" s="116">
        <f>+Y43/$AA$43</f>
        <v>0.90909090909090906</v>
      </c>
      <c r="Z44" s="117"/>
      <c r="AA44" s="116">
        <f>+AA43/$AA$43</f>
        <v>1</v>
      </c>
      <c r="AB44" s="117"/>
      <c r="AC44" s="124">
        <f>+AA46</f>
        <v>0</v>
      </c>
      <c r="AD44" s="125"/>
    </row>
    <row r="45" spans="1:38" ht="54" customHeight="1" x14ac:dyDescent="0.2">
      <c r="A45" s="120"/>
      <c r="B45" s="120"/>
      <c r="C45" s="120"/>
      <c r="D45" s="121"/>
      <c r="E45" s="63">
        <f>+F42</f>
        <v>0</v>
      </c>
      <c r="F45" s="64"/>
      <c r="G45" s="63">
        <f>+H42+E45</f>
        <v>0</v>
      </c>
      <c r="H45" s="64"/>
      <c r="I45" s="63">
        <f>+J42+G45</f>
        <v>0</v>
      </c>
      <c r="J45" s="64"/>
      <c r="K45" s="63">
        <f>+L42+I45</f>
        <v>0</v>
      </c>
      <c r="L45" s="64"/>
      <c r="M45" s="63">
        <f>+N42+K45</f>
        <v>0</v>
      </c>
      <c r="N45" s="64"/>
      <c r="O45" s="63">
        <f>+P42+M45</f>
        <v>0</v>
      </c>
      <c r="P45" s="64"/>
      <c r="Q45" s="63">
        <f>+R42+O45</f>
        <v>0</v>
      </c>
      <c r="R45" s="64"/>
      <c r="S45" s="63">
        <f>+T42+Q45</f>
        <v>0</v>
      </c>
      <c r="T45" s="64"/>
      <c r="U45" s="63">
        <f>+V42+S45</f>
        <v>0</v>
      </c>
      <c r="V45" s="64"/>
      <c r="W45" s="63">
        <f>+X42+U45</f>
        <v>0</v>
      </c>
      <c r="X45" s="64"/>
      <c r="Y45" s="63">
        <f>+Z42+W45</f>
        <v>0</v>
      </c>
      <c r="Z45" s="64"/>
      <c r="AA45" s="63">
        <f>+AB42+Y45</f>
        <v>0</v>
      </c>
      <c r="AB45" s="64"/>
      <c r="AC45" s="126"/>
      <c r="AD45" s="127"/>
    </row>
    <row r="46" spans="1:38" ht="54" customHeight="1" x14ac:dyDescent="0.2">
      <c r="A46" s="65"/>
      <c r="B46" s="65"/>
      <c r="C46" s="65"/>
      <c r="D46" s="66"/>
      <c r="E46" s="61">
        <f>IF($AA$43=0,0,+E45/AA$43)</f>
        <v>0</v>
      </c>
      <c r="F46" s="62"/>
      <c r="G46" s="61">
        <f>IF($AA$43=0,0,+G45/AA$43)</f>
        <v>0</v>
      </c>
      <c r="H46" s="62"/>
      <c r="I46" s="61">
        <f>IF($AA$43=0,0,+I45/$AA$43)</f>
        <v>0</v>
      </c>
      <c r="J46" s="62"/>
      <c r="K46" s="61">
        <f>IF($AA$43=0,0,+K45/$AA$43)</f>
        <v>0</v>
      </c>
      <c r="L46" s="62"/>
      <c r="M46" s="61">
        <f>IF($AA$43=0,0,+M45/$AA$43)</f>
        <v>0</v>
      </c>
      <c r="N46" s="62"/>
      <c r="O46" s="61">
        <f>IF($AA$43=0,0,+O45/$AA$43)</f>
        <v>0</v>
      </c>
      <c r="P46" s="62"/>
      <c r="Q46" s="61">
        <f>IF($AA$43=0,0,+Q45/$AA$43)</f>
        <v>0</v>
      </c>
      <c r="R46" s="62"/>
      <c r="S46" s="61">
        <f>IF($AA$43=0,0,+S45/$AA$43)</f>
        <v>0</v>
      </c>
      <c r="T46" s="62"/>
      <c r="U46" s="61">
        <f>IF($AA$43=0,0,+U45/$AA$43)</f>
        <v>0</v>
      </c>
      <c r="V46" s="62"/>
      <c r="W46" s="61">
        <f>IF($AA$43=0,0,+W45/$AA$43)</f>
        <v>0</v>
      </c>
      <c r="X46" s="62"/>
      <c r="Y46" s="61">
        <f>IF($AA$43=0,0,+Y45/$AA$43)</f>
        <v>0</v>
      </c>
      <c r="Z46" s="62"/>
      <c r="AA46" s="61">
        <f>IF($AA$43=0,0,+AA45/$AA$43)</f>
        <v>0</v>
      </c>
      <c r="AB46" s="62"/>
      <c r="AC46" s="128"/>
      <c r="AD46" s="129"/>
    </row>
    <row r="47" spans="1:38" ht="12.75" customHeight="1" x14ac:dyDescent="0.2">
      <c r="B47" s="23"/>
      <c r="C47" s="23"/>
      <c r="D47" s="23"/>
      <c r="E47" s="24"/>
      <c r="F47" s="24"/>
      <c r="G47" s="24"/>
      <c r="H47" s="24"/>
    </row>
    <row r="48" spans="1:38" ht="33.75" customHeight="1" x14ac:dyDescent="0.2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3"/>
    </row>
    <row r="49" spans="1:29" ht="12.75" customHeight="1" x14ac:dyDescent="0.2">
      <c r="B49" s="23"/>
      <c r="C49" s="23"/>
      <c r="D49" s="23"/>
      <c r="E49" s="24"/>
      <c r="F49" s="24"/>
      <c r="G49" s="24"/>
      <c r="H49" s="24"/>
    </row>
    <row r="50" spans="1:29" ht="24.75" customHeight="1" x14ac:dyDescent="0.2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4"/>
      <c r="T50" s="21"/>
    </row>
    <row r="51" spans="1:29" ht="24.75" customHeight="1" x14ac:dyDescent="0.2">
      <c r="A51" s="96"/>
      <c r="B51" s="96"/>
      <c r="C51" s="96"/>
      <c r="D51" s="96"/>
      <c r="E51" s="96"/>
      <c r="F51" s="97"/>
      <c r="G51" s="95" t="s">
        <v>68</v>
      </c>
      <c r="H51" s="97"/>
      <c r="I51" s="101" t="s">
        <v>69</v>
      </c>
      <c r="J51" s="102"/>
      <c r="K51" s="103"/>
      <c r="L51" s="107" t="s">
        <v>70</v>
      </c>
      <c r="M51" s="108"/>
      <c r="N51" s="108"/>
      <c r="O51" s="109"/>
      <c r="P51" s="110" t="s">
        <v>71</v>
      </c>
      <c r="Q51" s="111"/>
      <c r="R51" s="111"/>
      <c r="S51" s="112"/>
      <c r="T51" s="21"/>
    </row>
    <row r="52" spans="1:29" ht="24.75" customHeight="1" x14ac:dyDescent="0.2">
      <c r="A52" s="99"/>
      <c r="B52" s="99"/>
      <c r="C52" s="99"/>
      <c r="D52" s="99"/>
      <c r="E52" s="99"/>
      <c r="F52" s="100"/>
      <c r="G52" s="98"/>
      <c r="H52" s="100"/>
      <c r="I52" s="104"/>
      <c r="J52" s="105"/>
      <c r="K52" s="106"/>
      <c r="L52" s="18">
        <v>1</v>
      </c>
      <c r="M52" s="18">
        <v>2</v>
      </c>
      <c r="N52" s="18">
        <v>3</v>
      </c>
      <c r="O52" s="18">
        <v>4</v>
      </c>
      <c r="P52" s="113"/>
      <c r="Q52" s="114"/>
      <c r="R52" s="114"/>
      <c r="S52" s="115"/>
      <c r="T52" s="21"/>
    </row>
    <row r="53" spans="1:29" ht="30" customHeight="1" x14ac:dyDescent="0.2">
      <c r="A53" s="37"/>
      <c r="B53" s="37"/>
      <c r="C53" s="38" t="s">
        <v>72</v>
      </c>
      <c r="D53" s="39"/>
      <c r="E53" s="39"/>
      <c r="F53" s="40"/>
      <c r="G53" s="47">
        <v>1</v>
      </c>
      <c r="H53" s="48"/>
      <c r="I53" s="53" t="s">
        <v>73</v>
      </c>
      <c r="J53" s="54"/>
      <c r="K53" s="54"/>
      <c r="L53" s="19">
        <f>+E42+G42+I42</f>
        <v>0</v>
      </c>
      <c r="M53" s="19">
        <f>+K42+M42+O42</f>
        <v>28</v>
      </c>
      <c r="N53" s="19">
        <f>+Q42+S42+U42</f>
        <v>22</v>
      </c>
      <c r="O53" s="19">
        <f>+W42+Y42+AA42</f>
        <v>16</v>
      </c>
      <c r="P53" s="55">
        <f>+O53+N53+M53+L53</f>
        <v>66</v>
      </c>
      <c r="Q53" s="56"/>
      <c r="R53" s="56"/>
      <c r="S53" s="57"/>
      <c r="T53" s="22"/>
    </row>
    <row r="54" spans="1:29" ht="30" customHeight="1" x14ac:dyDescent="0.2">
      <c r="A54" s="37"/>
      <c r="B54" s="37"/>
      <c r="C54" s="41"/>
      <c r="D54" s="42"/>
      <c r="E54" s="42"/>
      <c r="F54" s="43"/>
      <c r="G54" s="49"/>
      <c r="H54" s="50"/>
      <c r="I54" s="53" t="s">
        <v>74</v>
      </c>
      <c r="J54" s="54"/>
      <c r="K54" s="54"/>
      <c r="L54" s="19">
        <f>+F42+H42+J42</f>
        <v>0</v>
      </c>
      <c r="M54" s="19">
        <f>+L42+N42+P42</f>
        <v>0</v>
      </c>
      <c r="N54" s="19">
        <f>+R42+T42+V42</f>
        <v>0</v>
      </c>
      <c r="O54" s="19">
        <f>+X42+Z42+AB42</f>
        <v>0</v>
      </c>
      <c r="P54" s="55">
        <f>+O54+N54+M54+L54</f>
        <v>0</v>
      </c>
      <c r="Q54" s="56"/>
      <c r="R54" s="56"/>
      <c r="S54" s="57"/>
      <c r="T54" s="22"/>
    </row>
    <row r="55" spans="1:29" ht="87" customHeight="1" x14ac:dyDescent="0.2">
      <c r="A55" s="37"/>
      <c r="B55" s="37"/>
      <c r="C55" s="44"/>
      <c r="D55" s="45"/>
      <c r="E55" s="45"/>
      <c r="F55" s="46"/>
      <c r="G55" s="51"/>
      <c r="H55" s="52"/>
      <c r="I55" s="53" t="s">
        <v>75</v>
      </c>
      <c r="J55" s="54"/>
      <c r="K55" s="54"/>
      <c r="L55" s="20">
        <f>IFERROR(L54/L53,0)</f>
        <v>0</v>
      </c>
      <c r="M55" s="20">
        <f t="shared" ref="M55" si="3">IFERROR(M54/M53,0)</f>
        <v>0</v>
      </c>
      <c r="N55" s="20">
        <f>IFERROR(N54/N53,0)</f>
        <v>0</v>
      </c>
      <c r="O55" s="20">
        <f>IFERROR(O54/O53,0)</f>
        <v>0</v>
      </c>
      <c r="P55" s="58">
        <f>IFERROR(P54/P53,0)</f>
        <v>0</v>
      </c>
      <c r="Q55" s="59"/>
      <c r="R55" s="59"/>
      <c r="S55" s="60"/>
      <c r="T55" s="22"/>
    </row>
    <row r="56" spans="1:29" ht="14.25" customHeight="1" x14ac:dyDescent="0.2">
      <c r="L56" t="s">
        <v>76</v>
      </c>
    </row>
    <row r="57" spans="1:29" ht="14.25" customHeight="1" x14ac:dyDescent="0.2">
      <c r="V57" s="2"/>
      <c r="AC57" s="1"/>
    </row>
    <row r="58" spans="1:29" ht="14.25" customHeight="1" x14ac:dyDescent="0.2">
      <c r="A58" s="25" t="e">
        <f>+#REF!</f>
        <v>#REF!</v>
      </c>
      <c r="B58" s="26" t="s">
        <v>77</v>
      </c>
      <c r="V58" s="2"/>
      <c r="AC58" s="1"/>
    </row>
    <row r="59" spans="1:29" ht="14.25" customHeight="1" x14ac:dyDescent="0.2">
      <c r="A59" s="27">
        <f>+E44</f>
        <v>0</v>
      </c>
      <c r="B59" s="27">
        <f>+E46</f>
        <v>0</v>
      </c>
      <c r="C59" s="28"/>
      <c r="E59" s="28"/>
      <c r="G59" s="28"/>
      <c r="I59" s="28"/>
      <c r="K59" s="28"/>
      <c r="M59" s="28"/>
      <c r="O59" s="28"/>
      <c r="V59" s="2"/>
      <c r="AC59" s="1"/>
    </row>
    <row r="60" spans="1:29" ht="14.25" customHeight="1" x14ac:dyDescent="0.2">
      <c r="A60" s="27">
        <f>+G44</f>
        <v>0</v>
      </c>
      <c r="B60" s="27">
        <f>+G46</f>
        <v>0</v>
      </c>
      <c r="V60" s="2"/>
      <c r="AC60" s="1"/>
    </row>
    <row r="61" spans="1:29" ht="14.25" customHeight="1" x14ac:dyDescent="0.2">
      <c r="A61" s="27">
        <f>+I44</f>
        <v>0</v>
      </c>
      <c r="B61" s="27">
        <f>+I46</f>
        <v>0</v>
      </c>
      <c r="V61" s="2"/>
      <c r="AC61" s="1"/>
    </row>
    <row r="62" spans="1:29" ht="14.25" customHeight="1" x14ac:dyDescent="0.2">
      <c r="A62" s="27">
        <f>+K44</f>
        <v>0.16666666666666666</v>
      </c>
      <c r="B62" s="27">
        <f>+K46</f>
        <v>0</v>
      </c>
      <c r="D62" s="34" t="s">
        <v>78</v>
      </c>
      <c r="V62" s="2"/>
      <c r="AC62" s="1"/>
    </row>
    <row r="63" spans="1:29" ht="14.25" customHeight="1" x14ac:dyDescent="0.2">
      <c r="A63" s="27">
        <f>+M44</f>
        <v>0.2878787878787879</v>
      </c>
      <c r="B63" s="27">
        <f>+M46</f>
        <v>0</v>
      </c>
      <c r="V63" s="2"/>
      <c r="AC63" s="1"/>
    </row>
    <row r="64" spans="1:29" ht="14.25" customHeight="1" x14ac:dyDescent="0.2">
      <c r="A64" s="27">
        <f>+O44</f>
        <v>0.42424242424242425</v>
      </c>
      <c r="B64" s="27">
        <f>+O46</f>
        <v>0</v>
      </c>
      <c r="V64" s="2"/>
      <c r="AC64" s="1"/>
    </row>
    <row r="65" spans="1:30" ht="14.25" x14ac:dyDescent="0.2">
      <c r="A65" s="27">
        <f>+Q44</f>
        <v>0.5757575757575758</v>
      </c>
      <c r="B65" s="27">
        <f>+Q46</f>
        <v>0</v>
      </c>
    </row>
    <row r="66" spans="1:30" ht="14.25" x14ac:dyDescent="0.2">
      <c r="A66" s="27">
        <f>+S44</f>
        <v>0.66666666666666663</v>
      </c>
      <c r="B66" s="27">
        <f>+S46</f>
        <v>0</v>
      </c>
    </row>
    <row r="67" spans="1:30" ht="14.25" x14ac:dyDescent="0.2">
      <c r="A67" s="27">
        <f>+U44</f>
        <v>0.75757575757575757</v>
      </c>
      <c r="B67" s="27">
        <f>+U46</f>
        <v>0</v>
      </c>
    </row>
    <row r="68" spans="1:30" ht="14.25" x14ac:dyDescent="0.2">
      <c r="A68" s="27">
        <f>+W44</f>
        <v>0.86363636363636365</v>
      </c>
      <c r="B68" s="27">
        <f>+W46</f>
        <v>0</v>
      </c>
    </row>
    <row r="69" spans="1:30" ht="14.25" x14ac:dyDescent="0.2">
      <c r="A69" s="27">
        <f>+Y44</f>
        <v>0.90909090909090906</v>
      </c>
      <c r="B69" s="27">
        <f>+Y46</f>
        <v>0</v>
      </c>
    </row>
    <row r="70" spans="1:30" hidden="1" x14ac:dyDescent="0.2">
      <c r="A70" s="1"/>
      <c r="B70" s="2"/>
      <c r="AC70" s="1"/>
      <c r="AD70" s="2"/>
    </row>
    <row r="71" spans="1:30" hidden="1" x14ac:dyDescent="0.2">
      <c r="A71" s="1"/>
      <c r="B71" s="2"/>
      <c r="AC71" s="1"/>
      <c r="AD71" s="2"/>
    </row>
    <row r="72" spans="1:30" hidden="1" x14ac:dyDescent="0.2">
      <c r="A72" s="1"/>
      <c r="B72" s="2"/>
      <c r="AC72" s="1"/>
      <c r="AD72" s="2"/>
    </row>
    <row r="73" spans="1:30" hidden="1" x14ac:dyDescent="0.2">
      <c r="A73" s="1"/>
      <c r="B73" s="2"/>
      <c r="AC73" s="1"/>
      <c r="AD73" s="2"/>
    </row>
    <row r="74" spans="1:30" hidden="1" x14ac:dyDescent="0.2">
      <c r="A74" s="1"/>
      <c r="B74" s="2"/>
      <c r="AC74" s="1"/>
      <c r="AD74" s="2"/>
    </row>
    <row r="75" spans="1:30" hidden="1" x14ac:dyDescent="0.2">
      <c r="A75" s="1"/>
      <c r="B75" s="2"/>
      <c r="AC75" s="1"/>
      <c r="AD75" s="2"/>
    </row>
    <row r="76" spans="1:30" hidden="1" x14ac:dyDescent="0.2">
      <c r="A76" s="1"/>
      <c r="B76" s="2"/>
      <c r="AC76" s="1"/>
      <c r="AD76" s="2"/>
    </row>
    <row r="77" spans="1:30" hidden="1" x14ac:dyDescent="0.2">
      <c r="A77" s="1"/>
      <c r="B77" s="2"/>
      <c r="AC77" s="1"/>
      <c r="AD77" s="2"/>
    </row>
    <row r="78" spans="1:30" hidden="1" x14ac:dyDescent="0.2">
      <c r="A78" s="1"/>
      <c r="B78" s="2"/>
      <c r="AC78" s="1"/>
      <c r="AD78" s="2"/>
    </row>
    <row r="79" spans="1:30" hidden="1" x14ac:dyDescent="0.2">
      <c r="A79" s="1"/>
      <c r="B79" s="2"/>
      <c r="AC79" s="1"/>
      <c r="AD79" s="2"/>
    </row>
    <row r="80" spans="1:30" hidden="1" x14ac:dyDescent="0.2">
      <c r="A80" s="1"/>
      <c r="B80" s="2"/>
      <c r="AC80" s="1"/>
      <c r="AD80" s="2"/>
    </row>
    <row r="81" spans="1:30" hidden="1" x14ac:dyDescent="0.2">
      <c r="A81" s="1"/>
      <c r="B81" s="2"/>
      <c r="AC81" s="1"/>
      <c r="AD81" s="2"/>
    </row>
    <row r="82" spans="1:30" hidden="1" x14ac:dyDescent="0.2">
      <c r="A82" s="1"/>
      <c r="B82" s="2"/>
      <c r="AC82" s="1"/>
      <c r="AD82" s="2"/>
    </row>
    <row r="83" spans="1:30" hidden="1" x14ac:dyDescent="0.2">
      <c r="A83" s="1"/>
      <c r="B83" s="2"/>
      <c r="AC83" s="1"/>
      <c r="AD83" s="2"/>
    </row>
    <row r="84" spans="1:30" hidden="1" x14ac:dyDescent="0.2">
      <c r="A84" s="1"/>
      <c r="B84" s="2"/>
      <c r="AC84" s="1"/>
      <c r="AD84" s="2"/>
    </row>
    <row r="85" spans="1:30" hidden="1" x14ac:dyDescent="0.2">
      <c r="A85" s="1"/>
      <c r="B85" s="2"/>
      <c r="AC85" s="1"/>
      <c r="AD85" s="2"/>
    </row>
    <row r="86" spans="1:30" hidden="1" x14ac:dyDescent="0.2">
      <c r="A86" s="1"/>
      <c r="B86" s="2"/>
      <c r="AC86" s="1"/>
      <c r="AD86" s="2"/>
    </row>
    <row r="87" spans="1:30" hidden="1" x14ac:dyDescent="0.2">
      <c r="A87" s="1"/>
      <c r="B87" s="2"/>
      <c r="AC87" s="1"/>
      <c r="AD87" s="2"/>
    </row>
    <row r="88" spans="1:30" hidden="1" x14ac:dyDescent="0.2">
      <c r="A88" s="1"/>
      <c r="B88" s="2"/>
      <c r="AC88" s="1"/>
      <c r="AD88" s="2"/>
    </row>
    <row r="89" spans="1:30" hidden="1" x14ac:dyDescent="0.2">
      <c r="A89" s="1"/>
      <c r="B89" s="2"/>
      <c r="AC89" s="1"/>
      <c r="AD89" s="2"/>
    </row>
    <row r="90" spans="1:30" hidden="1" x14ac:dyDescent="0.2">
      <c r="A90" s="1"/>
      <c r="B90" s="2"/>
      <c r="AC90" s="1"/>
      <c r="AD90" s="2"/>
    </row>
    <row r="91" spans="1:30" hidden="1" x14ac:dyDescent="0.2">
      <c r="A91" s="1"/>
      <c r="B91" s="2"/>
      <c r="AC91" s="1"/>
      <c r="AD91" s="2"/>
    </row>
    <row r="92" spans="1:30" hidden="1" x14ac:dyDescent="0.2">
      <c r="A92" s="1"/>
      <c r="B92" s="2"/>
      <c r="AC92" s="1"/>
      <c r="AD92" s="2"/>
    </row>
    <row r="93" spans="1:30" hidden="1" x14ac:dyDescent="0.2">
      <c r="A93" s="1"/>
      <c r="B93" s="2"/>
      <c r="AC93" s="1"/>
      <c r="AD93" s="2"/>
    </row>
    <row r="94" spans="1:30" hidden="1" x14ac:dyDescent="0.2">
      <c r="A94" s="1"/>
      <c r="B94" s="2"/>
      <c r="AC94" s="1"/>
      <c r="AD94" s="2"/>
    </row>
    <row r="95" spans="1:30" hidden="1" x14ac:dyDescent="0.2">
      <c r="A95" s="1"/>
      <c r="B95" s="2"/>
      <c r="AC95" s="1"/>
      <c r="AD95" s="2"/>
    </row>
    <row r="96" spans="1:30" hidden="1" x14ac:dyDescent="0.2">
      <c r="A96" s="1"/>
      <c r="B96" s="2"/>
      <c r="AC96" s="1"/>
      <c r="AD96" s="2"/>
    </row>
    <row r="97" spans="1:30" hidden="1" x14ac:dyDescent="0.2">
      <c r="A97" s="1"/>
      <c r="B97" s="2"/>
      <c r="AC97" s="1"/>
      <c r="AD97" s="2"/>
    </row>
    <row r="98" spans="1:30" hidden="1" x14ac:dyDescent="0.2">
      <c r="A98" s="1"/>
      <c r="B98" s="2"/>
      <c r="AC98" s="1"/>
      <c r="AD98" s="2"/>
    </row>
    <row r="99" spans="1:30" hidden="1" x14ac:dyDescent="0.2">
      <c r="A99" s="1"/>
      <c r="B99" s="2"/>
      <c r="AC99" s="1"/>
      <c r="AD99" s="2"/>
    </row>
    <row r="100" spans="1:30" hidden="1" x14ac:dyDescent="0.2">
      <c r="A100" s="1"/>
      <c r="B100" s="2"/>
      <c r="AC100" s="1"/>
      <c r="AD100" s="2"/>
    </row>
    <row r="101" spans="1:30" hidden="1" x14ac:dyDescent="0.2">
      <c r="A101" s="1"/>
      <c r="B101" s="2"/>
      <c r="AC101" s="1"/>
      <c r="AD101" s="2"/>
    </row>
    <row r="102" spans="1:30" hidden="1" x14ac:dyDescent="0.2">
      <c r="A102" s="1"/>
      <c r="B102" s="2"/>
      <c r="AC102" s="1"/>
      <c r="AD102" s="2"/>
    </row>
    <row r="103" spans="1:30" hidden="1" x14ac:dyDescent="0.2">
      <c r="A103" s="1"/>
      <c r="B103" s="2"/>
      <c r="AC103" s="1"/>
      <c r="AD103" s="2"/>
    </row>
    <row r="104" spans="1:30" hidden="1" x14ac:dyDescent="0.2">
      <c r="A104" s="1"/>
      <c r="B104" s="2"/>
      <c r="AC104" s="1"/>
      <c r="AD104" s="2"/>
    </row>
    <row r="105" spans="1:30" hidden="1" x14ac:dyDescent="0.2">
      <c r="A105" s="1"/>
      <c r="B105" s="2"/>
      <c r="AC105" s="1"/>
      <c r="AD105" s="2"/>
    </row>
    <row r="106" spans="1:30" hidden="1" x14ac:dyDescent="0.2">
      <c r="A106" s="1"/>
      <c r="B106" s="2"/>
      <c r="AC106" s="1"/>
      <c r="AD106" s="2"/>
    </row>
    <row r="107" spans="1:30" hidden="1" x14ac:dyDescent="0.2">
      <c r="A107" s="1"/>
      <c r="B107" s="2"/>
      <c r="AC107" s="1"/>
      <c r="AD107" s="2"/>
    </row>
    <row r="108" spans="1:30" hidden="1" x14ac:dyDescent="0.2">
      <c r="A108" s="1"/>
      <c r="B108" s="2"/>
      <c r="AC108" s="1"/>
      <c r="AD108" s="2"/>
    </row>
    <row r="109" spans="1:30" hidden="1" x14ac:dyDescent="0.2">
      <c r="A109" s="1"/>
      <c r="B109" s="2"/>
      <c r="AC109" s="1"/>
      <c r="AD109" s="2"/>
    </row>
    <row r="110" spans="1:30" hidden="1" x14ac:dyDescent="0.2">
      <c r="A110" s="1"/>
      <c r="B110" s="2"/>
      <c r="AC110" s="1"/>
      <c r="AD110" s="2"/>
    </row>
    <row r="111" spans="1:30" hidden="1" x14ac:dyDescent="0.2">
      <c r="A111" s="1"/>
      <c r="B111" s="2"/>
      <c r="AC111" s="1"/>
      <c r="AD111" s="2"/>
    </row>
    <row r="112" spans="1:30" hidden="1" x14ac:dyDescent="0.2">
      <c r="A112" s="1"/>
      <c r="B112" s="2"/>
      <c r="AC112" s="1"/>
      <c r="AD112" s="2"/>
    </row>
    <row r="113" spans="1:30" hidden="1" x14ac:dyDescent="0.2">
      <c r="A113" s="1"/>
      <c r="B113" s="2"/>
      <c r="AC113" s="1"/>
      <c r="AD113" s="2"/>
    </row>
    <row r="114" spans="1:30" hidden="1" x14ac:dyDescent="0.2">
      <c r="A114" s="1"/>
      <c r="B114" s="2"/>
      <c r="AC114" s="1"/>
      <c r="AD114" s="2"/>
    </row>
    <row r="115" spans="1:30" hidden="1" x14ac:dyDescent="0.2">
      <c r="A115" s="1"/>
      <c r="B115" s="2"/>
      <c r="AC115" s="1"/>
      <c r="AD115" s="2"/>
    </row>
    <row r="116" spans="1:30" hidden="1" x14ac:dyDescent="0.2">
      <c r="A116" s="1"/>
      <c r="B116" s="2"/>
      <c r="AC116" s="1"/>
      <c r="AD116" s="2"/>
    </row>
    <row r="117" spans="1:30" hidden="1" x14ac:dyDescent="0.2">
      <c r="A117" s="1"/>
      <c r="B117" s="2"/>
      <c r="AC117" s="1"/>
      <c r="AD117" s="2"/>
    </row>
    <row r="118" spans="1:30" hidden="1" x14ac:dyDescent="0.2">
      <c r="A118" s="1"/>
      <c r="B118" s="2"/>
      <c r="AC118" s="1"/>
      <c r="AD118" s="2"/>
    </row>
    <row r="119" spans="1:30" hidden="1" x14ac:dyDescent="0.2">
      <c r="A119" s="1"/>
      <c r="B119" s="2"/>
      <c r="AC119" s="1"/>
      <c r="AD119" s="2"/>
    </row>
    <row r="120" spans="1:30" hidden="1" x14ac:dyDescent="0.2">
      <c r="A120" s="1"/>
      <c r="B120" s="2"/>
      <c r="AC120" s="1"/>
      <c r="AD120" s="2"/>
    </row>
    <row r="121" spans="1:30" hidden="1" x14ac:dyDescent="0.2">
      <c r="A121" s="1"/>
      <c r="B121" s="2"/>
      <c r="AC121" s="1"/>
      <c r="AD121" s="2"/>
    </row>
    <row r="122" spans="1:30" hidden="1" x14ac:dyDescent="0.2">
      <c r="A122" s="1"/>
      <c r="B122" s="2"/>
      <c r="AC122" s="1"/>
      <c r="AD122" s="2"/>
    </row>
    <row r="123" spans="1:30" hidden="1" x14ac:dyDescent="0.2">
      <c r="A123" s="1"/>
      <c r="B123" s="2"/>
      <c r="AC123" s="1"/>
      <c r="AD123" s="2"/>
    </row>
    <row r="124" spans="1:30" hidden="1" x14ac:dyDescent="0.2">
      <c r="A124" s="1"/>
      <c r="B124" s="2"/>
      <c r="AC124" s="1"/>
      <c r="AD124" s="2"/>
    </row>
    <row r="125" spans="1:30" hidden="1" x14ac:dyDescent="0.2">
      <c r="A125" s="1"/>
      <c r="B125" s="2"/>
      <c r="AC125" s="1"/>
      <c r="AD125" s="2"/>
    </row>
    <row r="126" spans="1:30" hidden="1" x14ac:dyDescent="0.2">
      <c r="A126" s="1"/>
      <c r="B126" s="2"/>
      <c r="AC126" s="1"/>
      <c r="AD126" s="2"/>
    </row>
    <row r="127" spans="1:30" hidden="1" x14ac:dyDescent="0.2">
      <c r="A127" s="1"/>
      <c r="B127" s="2"/>
      <c r="AC127" s="1"/>
      <c r="AD127" s="2"/>
    </row>
    <row r="128" spans="1:30" hidden="1" x14ac:dyDescent="0.2">
      <c r="A128" s="1"/>
      <c r="B128" s="2"/>
      <c r="AC128" s="1"/>
      <c r="AD128" s="2"/>
    </row>
    <row r="129" spans="1:30" hidden="1" x14ac:dyDescent="0.2">
      <c r="A129" s="1"/>
      <c r="B129" s="2"/>
      <c r="AC129" s="1"/>
      <c r="AD129" s="2"/>
    </row>
    <row r="130" spans="1:30" hidden="1" x14ac:dyDescent="0.2">
      <c r="A130" s="1"/>
      <c r="B130" s="2"/>
      <c r="AC130" s="1"/>
      <c r="AD130" s="2"/>
    </row>
    <row r="131" spans="1:30" hidden="1" x14ac:dyDescent="0.2">
      <c r="A131" s="1"/>
      <c r="B131" s="2"/>
      <c r="AC131" s="1"/>
      <c r="AD131" s="2"/>
    </row>
    <row r="132" spans="1:30" hidden="1" x14ac:dyDescent="0.2">
      <c r="A132" s="1"/>
      <c r="B132" s="2"/>
      <c r="AC132" s="1"/>
      <c r="AD132" s="2"/>
    </row>
    <row r="133" spans="1:30" hidden="1" x14ac:dyDescent="0.2">
      <c r="A133" s="1"/>
      <c r="B133" s="2"/>
      <c r="AC133" s="1"/>
      <c r="AD133" s="2"/>
    </row>
    <row r="134" spans="1:30" hidden="1" x14ac:dyDescent="0.2">
      <c r="A134" s="1"/>
      <c r="B134" s="2"/>
      <c r="AC134" s="1"/>
      <c r="AD134" s="2"/>
    </row>
    <row r="135" spans="1:30" hidden="1" x14ac:dyDescent="0.2">
      <c r="A135" s="1"/>
      <c r="B135" s="2"/>
      <c r="AC135" s="1"/>
      <c r="AD135" s="2"/>
    </row>
    <row r="136" spans="1:30" hidden="1" x14ac:dyDescent="0.2">
      <c r="A136" s="1"/>
      <c r="B136" s="2"/>
      <c r="AC136" s="1"/>
      <c r="AD136" s="2"/>
    </row>
    <row r="137" spans="1:30" hidden="1" x14ac:dyDescent="0.2">
      <c r="A137" s="1"/>
      <c r="B137" s="2"/>
      <c r="AC137" s="1"/>
      <c r="AD137" s="2"/>
    </row>
    <row r="138" spans="1:30" hidden="1" x14ac:dyDescent="0.2">
      <c r="A138" s="1"/>
      <c r="B138" s="2"/>
      <c r="AC138" s="1"/>
      <c r="AD138" s="2"/>
    </row>
    <row r="139" spans="1:30" hidden="1" x14ac:dyDescent="0.2">
      <c r="A139" s="1"/>
      <c r="B139" s="2"/>
      <c r="AC139" s="1"/>
      <c r="AD139" s="2"/>
    </row>
    <row r="140" spans="1:30" hidden="1" x14ac:dyDescent="0.2">
      <c r="A140" s="1"/>
      <c r="B140" s="2"/>
      <c r="AC140" s="1"/>
      <c r="AD140" s="2"/>
    </row>
    <row r="141" spans="1:30" hidden="1" x14ac:dyDescent="0.2">
      <c r="A141" s="1"/>
      <c r="B141" s="2"/>
      <c r="AC141" s="1"/>
      <c r="AD141" s="2"/>
    </row>
    <row r="142" spans="1:30" hidden="1" x14ac:dyDescent="0.2">
      <c r="A142" s="1"/>
      <c r="B142" s="2"/>
      <c r="AC142" s="1"/>
      <c r="AD142" s="2"/>
    </row>
    <row r="143" spans="1:30" hidden="1" x14ac:dyDescent="0.2">
      <c r="A143" s="1"/>
      <c r="B143" s="2"/>
      <c r="AC143" s="1"/>
      <c r="AD143" s="2"/>
    </row>
    <row r="144" spans="1:30" hidden="1" x14ac:dyDescent="0.2">
      <c r="A144" s="1"/>
      <c r="B144" s="2"/>
      <c r="AC144" s="1"/>
      <c r="AD144" s="2"/>
    </row>
    <row r="145" spans="1:30" hidden="1" x14ac:dyDescent="0.2">
      <c r="A145" s="1"/>
      <c r="B145" s="2"/>
      <c r="AC145" s="1"/>
      <c r="AD145" s="2"/>
    </row>
    <row r="146" spans="1:30" hidden="1" x14ac:dyDescent="0.2">
      <c r="A146" s="1"/>
      <c r="B146" s="2"/>
      <c r="AC146" s="1"/>
      <c r="AD146" s="2"/>
    </row>
    <row r="147" spans="1:30" hidden="1" x14ac:dyDescent="0.2">
      <c r="A147" s="1"/>
      <c r="B147" s="2"/>
      <c r="AC147" s="1"/>
      <c r="AD147" s="2"/>
    </row>
    <row r="148" spans="1:30" hidden="1" x14ac:dyDescent="0.2">
      <c r="A148" s="1"/>
      <c r="B148" s="2"/>
      <c r="AC148" s="1"/>
      <c r="AD148" s="2"/>
    </row>
    <row r="149" spans="1:30" hidden="1" x14ac:dyDescent="0.2">
      <c r="A149" s="1"/>
      <c r="B149" s="2"/>
      <c r="AC149" s="1"/>
      <c r="AD149" s="2"/>
    </row>
    <row r="150" spans="1:30" hidden="1" x14ac:dyDescent="0.2">
      <c r="A150" s="1"/>
      <c r="B150" s="2"/>
      <c r="AC150" s="1"/>
      <c r="AD150" s="2"/>
    </row>
    <row r="151" spans="1:30" hidden="1" x14ac:dyDescent="0.2">
      <c r="A151" s="1"/>
      <c r="B151" s="2"/>
      <c r="AC151" s="1"/>
      <c r="AD151" s="2"/>
    </row>
    <row r="152" spans="1:30" hidden="1" x14ac:dyDescent="0.2">
      <c r="A152" s="1"/>
      <c r="B152" s="2"/>
      <c r="AC152" s="1"/>
      <c r="AD152" s="2"/>
    </row>
    <row r="153" spans="1:30" hidden="1" x14ac:dyDescent="0.2">
      <c r="A153" s="1"/>
      <c r="B153" s="2"/>
      <c r="AC153" s="1"/>
      <c r="AD153" s="2"/>
    </row>
    <row r="154" spans="1:30" hidden="1" x14ac:dyDescent="0.2">
      <c r="A154" s="1"/>
      <c r="B154" s="2"/>
      <c r="AC154" s="1"/>
      <c r="AD154" s="2"/>
    </row>
    <row r="155" spans="1:30" hidden="1" x14ac:dyDescent="0.2">
      <c r="A155" s="1"/>
      <c r="B155" s="2"/>
      <c r="AC155" s="1"/>
      <c r="AD155" s="2"/>
    </row>
    <row r="156" spans="1:30" hidden="1" x14ac:dyDescent="0.2">
      <c r="A156" s="1"/>
      <c r="B156" s="2"/>
      <c r="AC156" s="1"/>
      <c r="AD156" s="2"/>
    </row>
    <row r="157" spans="1:30" hidden="1" x14ac:dyDescent="0.2">
      <c r="A157" s="1"/>
      <c r="B157" s="2"/>
      <c r="AC157" s="1"/>
      <c r="AD157" s="2"/>
    </row>
    <row r="158" spans="1:30" hidden="1" x14ac:dyDescent="0.2">
      <c r="A158" s="1"/>
      <c r="B158" s="2"/>
      <c r="AC158" s="1"/>
      <c r="AD158" s="2"/>
    </row>
    <row r="159" spans="1:30" hidden="1" x14ac:dyDescent="0.2">
      <c r="A159" s="1"/>
      <c r="B159" s="2"/>
      <c r="AC159" s="1"/>
      <c r="AD159" s="2"/>
    </row>
    <row r="160" spans="1:30" hidden="1" x14ac:dyDescent="0.2">
      <c r="A160" s="1"/>
      <c r="B160" s="2"/>
      <c r="AC160" s="1"/>
      <c r="AD160" s="2"/>
    </row>
    <row r="161" spans="1:30" hidden="1" x14ac:dyDescent="0.2">
      <c r="A161" s="1"/>
      <c r="B161" s="2"/>
      <c r="AC161" s="1"/>
      <c r="AD161" s="2"/>
    </row>
    <row r="162" spans="1:30" hidden="1" x14ac:dyDescent="0.2">
      <c r="A162" s="1"/>
      <c r="B162" s="2"/>
      <c r="AC162" s="1"/>
      <c r="AD162" s="2"/>
    </row>
    <row r="163" spans="1:30" hidden="1" x14ac:dyDescent="0.2">
      <c r="A163" s="1"/>
      <c r="B163" s="2"/>
      <c r="AC163" s="1"/>
      <c r="AD163" s="2"/>
    </row>
    <row r="164" spans="1:30" hidden="1" x14ac:dyDescent="0.2">
      <c r="A164" s="1"/>
      <c r="B164" s="2"/>
      <c r="AC164" s="1"/>
      <c r="AD164" s="2"/>
    </row>
    <row r="165" spans="1:30" hidden="1" x14ac:dyDescent="0.2">
      <c r="A165" s="1"/>
      <c r="B165" s="2"/>
      <c r="AC165" s="1"/>
      <c r="AD165" s="2"/>
    </row>
    <row r="166" spans="1:30" hidden="1" x14ac:dyDescent="0.2">
      <c r="A166" s="1"/>
      <c r="B166" s="2"/>
      <c r="AC166" s="1"/>
      <c r="AD166" s="2"/>
    </row>
    <row r="167" spans="1:30" hidden="1" x14ac:dyDescent="0.2">
      <c r="A167" s="1"/>
      <c r="B167" s="2"/>
      <c r="AC167" s="1"/>
      <c r="AD167" s="2"/>
    </row>
    <row r="168" spans="1:30" hidden="1" x14ac:dyDescent="0.2">
      <c r="A168" s="1"/>
      <c r="B168" s="2"/>
      <c r="AC168" s="1"/>
      <c r="AD168" s="2"/>
    </row>
    <row r="169" spans="1:30" hidden="1" x14ac:dyDescent="0.2">
      <c r="A169" s="1"/>
      <c r="B169" s="2"/>
      <c r="AC169" s="1"/>
      <c r="AD169" s="2"/>
    </row>
    <row r="170" spans="1:30" hidden="1" x14ac:dyDescent="0.2">
      <c r="A170" s="1"/>
      <c r="B170" s="2"/>
      <c r="AC170" s="1"/>
      <c r="AD170" s="2"/>
    </row>
    <row r="171" spans="1:30" hidden="1" x14ac:dyDescent="0.2">
      <c r="A171" s="1"/>
      <c r="B171" s="2"/>
      <c r="AC171" s="1"/>
      <c r="AD171" s="2"/>
    </row>
    <row r="172" spans="1:30" hidden="1" x14ac:dyDescent="0.2">
      <c r="A172" s="1"/>
      <c r="B172" s="2"/>
      <c r="AC172" s="1"/>
      <c r="AD172" s="2"/>
    </row>
  </sheetData>
  <autoFilter ref="A10:D46" xr:uid="{00000000-0009-0000-0000-000000000000}">
    <filterColumn colId="1" showButton="0"/>
  </autoFilter>
  <mergeCells count="133">
    <mergeCell ref="B34:C34"/>
    <mergeCell ref="B35:C35"/>
    <mergeCell ref="B36:C36"/>
    <mergeCell ref="B40:C40"/>
    <mergeCell ref="S44:T44"/>
    <mergeCell ref="A45:D45"/>
    <mergeCell ref="A48:AD48"/>
    <mergeCell ref="AA44:AB44"/>
    <mergeCell ref="AC44:AD46"/>
    <mergeCell ref="AA45:AB45"/>
    <mergeCell ref="AA46:AB46"/>
    <mergeCell ref="B37:C37"/>
    <mergeCell ref="B38:C38"/>
    <mergeCell ref="B39:C39"/>
    <mergeCell ref="B41:C41"/>
    <mergeCell ref="A42:D42"/>
    <mergeCell ref="AC42:AD43"/>
    <mergeCell ref="A43:D43"/>
    <mergeCell ref="E43:F43"/>
    <mergeCell ref="G43:H43"/>
    <mergeCell ref="I43:J43"/>
    <mergeCell ref="K43:L43"/>
    <mergeCell ref="M43:N43"/>
    <mergeCell ref="O43:P43"/>
    <mergeCell ref="A50:S50"/>
    <mergeCell ref="A51:F52"/>
    <mergeCell ref="G51:H52"/>
    <mergeCell ref="I51:K52"/>
    <mergeCell ref="L51:O51"/>
    <mergeCell ref="P51:S52"/>
    <mergeCell ref="U44:V44"/>
    <mergeCell ref="W44:X44"/>
    <mergeCell ref="Y44:Z44"/>
    <mergeCell ref="Y45:Z45"/>
    <mergeCell ref="W46:X46"/>
    <mergeCell ref="Y46:Z46"/>
    <mergeCell ref="O45:P45"/>
    <mergeCell ref="A44:D44"/>
    <mergeCell ref="E44:F44"/>
    <mergeCell ref="G44:H44"/>
    <mergeCell ref="I44:J44"/>
    <mergeCell ref="K44:L44"/>
    <mergeCell ref="M44:N44"/>
    <mergeCell ref="O44:P44"/>
    <mergeCell ref="Q44:R44"/>
    <mergeCell ref="M46:N46"/>
    <mergeCell ref="O46:P46"/>
    <mergeCell ref="Q46:R46"/>
    <mergeCell ref="D4:AD4"/>
    <mergeCell ref="D5:AD5"/>
    <mergeCell ref="D6:AD6"/>
    <mergeCell ref="D7:AD7"/>
    <mergeCell ref="D8:AD8"/>
    <mergeCell ref="D9:AD9"/>
    <mergeCell ref="A1:C3"/>
    <mergeCell ref="AC10:AC12"/>
    <mergeCell ref="B14:C14"/>
    <mergeCell ref="B13:C13"/>
    <mergeCell ref="A10:A12"/>
    <mergeCell ref="B10:C12"/>
    <mergeCell ref="D1:AC2"/>
    <mergeCell ref="D3:AC3"/>
    <mergeCell ref="A4:C4"/>
    <mergeCell ref="A5:C5"/>
    <mergeCell ref="A6:C6"/>
    <mergeCell ref="A7:C7"/>
    <mergeCell ref="A8:C8"/>
    <mergeCell ref="A9:C9"/>
    <mergeCell ref="AD10:AD12"/>
    <mergeCell ref="W11:X11"/>
    <mergeCell ref="Y11:Z11"/>
    <mergeCell ref="E10:AB10"/>
    <mergeCell ref="AA11:AB11"/>
    <mergeCell ref="B15:C15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B16:C16"/>
    <mergeCell ref="B17:C17"/>
    <mergeCell ref="B18:C18"/>
    <mergeCell ref="B21:C21"/>
    <mergeCell ref="B31:C31"/>
    <mergeCell ref="B32:C32"/>
    <mergeCell ref="B33:C33"/>
    <mergeCell ref="D10:D12"/>
    <mergeCell ref="B28:C28"/>
    <mergeCell ref="B29:C29"/>
    <mergeCell ref="B30:C30"/>
    <mergeCell ref="B22:C22"/>
    <mergeCell ref="B23:C23"/>
    <mergeCell ref="B24:C24"/>
    <mergeCell ref="B25:C25"/>
    <mergeCell ref="B27:C27"/>
    <mergeCell ref="B26:C26"/>
    <mergeCell ref="B19:C19"/>
    <mergeCell ref="B20:C20"/>
    <mergeCell ref="Q43:R43"/>
    <mergeCell ref="S43:T43"/>
    <mergeCell ref="U43:V43"/>
    <mergeCell ref="W43:X43"/>
    <mergeCell ref="Y43:Z43"/>
    <mergeCell ref="AA43:AB43"/>
    <mergeCell ref="E45:F45"/>
    <mergeCell ref="G45:H45"/>
    <mergeCell ref="I45:J45"/>
    <mergeCell ref="K45:L45"/>
    <mergeCell ref="M45:N45"/>
    <mergeCell ref="U45:V45"/>
    <mergeCell ref="W45:X45"/>
    <mergeCell ref="S46:T46"/>
    <mergeCell ref="Q45:R45"/>
    <mergeCell ref="S45:T45"/>
    <mergeCell ref="U46:V46"/>
    <mergeCell ref="A46:D46"/>
    <mergeCell ref="E46:F46"/>
    <mergeCell ref="G46:H46"/>
    <mergeCell ref="I46:J46"/>
    <mergeCell ref="K46:L46"/>
    <mergeCell ref="A53:B55"/>
    <mergeCell ref="C53:F55"/>
    <mergeCell ref="G53:H55"/>
    <mergeCell ref="I53:K53"/>
    <mergeCell ref="P53:S53"/>
    <mergeCell ref="I54:K54"/>
    <mergeCell ref="P54:S54"/>
    <mergeCell ref="I55:K55"/>
    <mergeCell ref="P55:S55"/>
  </mergeCells>
  <conditionalFormatting sqref="E16">
    <cfRule type="cellIs" dxfId="47" priority="32" operator="equal">
      <formula>1</formula>
    </cfRule>
  </conditionalFormatting>
  <conditionalFormatting sqref="E18:E20">
    <cfRule type="cellIs" dxfId="46" priority="28" operator="equal">
      <formula>1</formula>
    </cfRule>
  </conditionalFormatting>
  <conditionalFormatting sqref="E24">
    <cfRule type="cellIs" dxfId="45" priority="21" operator="equal">
      <formula>1</formula>
    </cfRule>
  </conditionalFormatting>
  <conditionalFormatting sqref="E26">
    <cfRule type="cellIs" dxfId="44" priority="17" operator="equal">
      <formula>1</formula>
    </cfRule>
  </conditionalFormatting>
  <conditionalFormatting sqref="E30">
    <cfRule type="cellIs" dxfId="43" priority="11" operator="equal">
      <formula>1</formula>
    </cfRule>
  </conditionalFormatting>
  <conditionalFormatting sqref="E36 L36:O36">
    <cfRule type="cellIs" dxfId="42" priority="5" operator="equal">
      <formula>1</formula>
    </cfRule>
  </conditionalFormatting>
  <conditionalFormatting sqref="F36:K38">
    <cfRule type="cellIs" dxfId="41" priority="4" operator="equal">
      <formula>1</formula>
    </cfRule>
  </conditionalFormatting>
  <conditionalFormatting sqref="G15">
    <cfRule type="cellIs" dxfId="40" priority="33" operator="equal">
      <formula>1</formula>
    </cfRule>
  </conditionalFormatting>
  <conditionalFormatting sqref="G26:G27">
    <cfRule type="cellIs" dxfId="39" priority="15" operator="equal">
      <formula>1</formula>
    </cfRule>
  </conditionalFormatting>
  <conditionalFormatting sqref="G32:K32">
    <cfRule type="cellIs" dxfId="38" priority="6" operator="equal">
      <formula>1</formula>
    </cfRule>
  </conditionalFormatting>
  <conditionalFormatting sqref="I22">
    <cfRule type="cellIs" dxfId="37" priority="26" operator="equal">
      <formula>1</formula>
    </cfRule>
  </conditionalFormatting>
  <conditionalFormatting sqref="I25">
    <cfRule type="cellIs" dxfId="36" priority="19" operator="equal">
      <formula>1</formula>
    </cfRule>
  </conditionalFormatting>
  <conditionalFormatting sqref="I26:I27">
    <cfRule type="cellIs" dxfId="35" priority="87" operator="equal">
      <formula>1</formula>
    </cfRule>
  </conditionalFormatting>
  <conditionalFormatting sqref="I28:I29">
    <cfRule type="cellIs" dxfId="34" priority="12" operator="equal">
      <formula>1</formula>
    </cfRule>
  </conditionalFormatting>
  <conditionalFormatting sqref="I31">
    <cfRule type="cellIs" dxfId="33" priority="8" operator="equal">
      <formula>1</formula>
    </cfRule>
  </conditionalFormatting>
  <conditionalFormatting sqref="K15:K16">
    <cfRule type="cellIs" dxfId="32" priority="34" operator="equal">
      <formula>1</formula>
    </cfRule>
  </conditionalFormatting>
  <conditionalFormatting sqref="K17:K20">
    <cfRule type="cellIs" dxfId="31" priority="29" operator="equal">
      <formula>1</formula>
    </cfRule>
  </conditionalFormatting>
  <conditionalFormatting sqref="K22:K23">
    <cfRule type="cellIs" dxfId="30" priority="22" operator="equal">
      <formula>1</formula>
    </cfRule>
  </conditionalFormatting>
  <conditionalFormatting sqref="K25">
    <cfRule type="cellIs" dxfId="29" priority="18" operator="equal">
      <formula>1</formula>
    </cfRule>
  </conditionalFormatting>
  <conditionalFormatting sqref="K26:K29">
    <cfRule type="cellIs" dxfId="28" priority="14" operator="equal">
      <formula>1</formula>
    </cfRule>
  </conditionalFormatting>
  <conditionalFormatting sqref="K30:K31">
    <cfRule type="cellIs" dxfId="27" priority="7" operator="equal">
      <formula>1</formula>
    </cfRule>
  </conditionalFormatting>
  <conditionalFormatting sqref="K39">
    <cfRule type="cellIs" dxfId="26" priority="3" operator="equal">
      <formula>1</formula>
    </cfRule>
  </conditionalFormatting>
  <conditionalFormatting sqref="K41">
    <cfRule type="cellIs" dxfId="25" priority="2" operator="equal">
      <formula>1</formula>
    </cfRule>
  </conditionalFormatting>
  <conditionalFormatting sqref="M14:M15">
    <cfRule type="cellIs" dxfId="24" priority="36" operator="equal">
      <formula>1</formula>
    </cfRule>
  </conditionalFormatting>
  <conditionalFormatting sqref="M16">
    <cfRule type="cellIs" dxfId="23" priority="56" operator="equal">
      <formula>1</formula>
    </cfRule>
  </conditionalFormatting>
  <conditionalFormatting sqref="M17:M18 M21">
    <cfRule type="cellIs" dxfId="22" priority="31" operator="equal">
      <formula>1</formula>
    </cfRule>
  </conditionalFormatting>
  <conditionalFormatting sqref="M22">
    <cfRule type="cellIs" dxfId="21" priority="24" operator="equal">
      <formula>1</formula>
    </cfRule>
  </conditionalFormatting>
  <conditionalFormatting sqref="O16">
    <cfRule type="cellIs" dxfId="20" priority="53" operator="equal">
      <formula>1</formula>
    </cfRule>
  </conditionalFormatting>
  <conditionalFormatting sqref="O17:O23">
    <cfRule type="cellIs" dxfId="19" priority="1" operator="equal">
      <formula>1</formula>
    </cfRule>
  </conditionalFormatting>
  <conditionalFormatting sqref="O25:O27">
    <cfRule type="cellIs" dxfId="18" priority="20" operator="equal">
      <formula>1</formula>
    </cfRule>
  </conditionalFormatting>
  <conditionalFormatting sqref="O30">
    <cfRule type="cellIs" dxfId="17" priority="9" operator="equal">
      <formula>1</formula>
    </cfRule>
  </conditionalFormatting>
  <conditionalFormatting sqref="O41 Q41 S41 U41 W41 Y41 AA41 E41 G41 I41 M41">
    <cfRule type="cellIs" dxfId="16" priority="92" operator="equal">
      <formula>1</formula>
    </cfRule>
  </conditionalFormatting>
  <conditionalFormatting sqref="P25">
    <cfRule type="cellIs" dxfId="15" priority="43" operator="equal">
      <formula>1</formula>
    </cfRule>
  </conditionalFormatting>
  <conditionalFormatting sqref="Q13">
    <cfRule type="cellIs" dxfId="14" priority="35" operator="equal">
      <formula>1</formula>
    </cfRule>
  </conditionalFormatting>
  <conditionalFormatting sqref="Q16:Q23 Y18:AA20">
    <cfRule type="cellIs" dxfId="13" priority="49" operator="equal">
      <formula>1</formula>
    </cfRule>
  </conditionalFormatting>
  <conditionalFormatting sqref="Q15:S15">
    <cfRule type="cellIs" dxfId="12" priority="81" operator="equal">
      <formula>1</formula>
    </cfRule>
  </conditionalFormatting>
  <conditionalFormatting sqref="R18:S20">
    <cfRule type="cellIs" dxfId="11" priority="47" operator="equal">
      <formula>1</formula>
    </cfRule>
  </conditionalFormatting>
  <conditionalFormatting sqref="R15:T15">
    <cfRule type="cellIs" dxfId="10" priority="85" operator="equal">
      <formula>1</formula>
    </cfRule>
  </conditionalFormatting>
  <conditionalFormatting sqref="R18:T20">
    <cfRule type="cellIs" dxfId="9" priority="48" operator="equal">
      <formula>1</formula>
    </cfRule>
  </conditionalFormatting>
  <conditionalFormatting sqref="S15">
    <cfRule type="cellIs" dxfId="8" priority="80" operator="equal">
      <formula>1</formula>
    </cfRule>
  </conditionalFormatting>
  <conditionalFormatting sqref="S15:S23 I15:I21 E21:E23 G21:G25 E31:E35 I33:I35 K33:K35 G34:G35 E37:E40 G39:G40 I39:I40 O14:O15 W15:W16 Y15:Y23 AA15:AA23 G16:G17 E17 U18:U23 W18:W23 K21 I23 M23 H24:AB24 E25 S25:S30 W25:W34 M25:M35 AA25:AA37 Y25:Y38 E27:E29 Q27:Q36 G28:G31 O29 I30 O31:O35 U31:U41 S32:S41 W36:W41 M37:M40 O37:O41 Q38:Q41 AA39:AA41 K40 Y40:Y41">
    <cfRule type="cellIs" dxfId="7" priority="90" operator="equal">
      <formula>1</formula>
    </cfRule>
  </conditionalFormatting>
  <conditionalFormatting sqref="S18:S20">
    <cfRule type="cellIs" dxfId="6" priority="46" operator="equal">
      <formula>1</formula>
    </cfRule>
  </conditionalFormatting>
  <conditionalFormatting sqref="S29">
    <cfRule type="cellIs" dxfId="5" priority="91" operator="equal">
      <formula>1</formula>
    </cfRule>
  </conditionalFormatting>
  <conditionalFormatting sqref="T13">
    <cfRule type="cellIs" dxfId="4" priority="67" operator="equal">
      <formula>1</formula>
    </cfRule>
  </conditionalFormatting>
  <conditionalFormatting sqref="U14:U16">
    <cfRule type="cellIs" dxfId="3" priority="52" operator="equal">
      <formula>1</formula>
    </cfRule>
  </conditionalFormatting>
  <conditionalFormatting sqref="U25:U29">
    <cfRule type="cellIs" dxfId="2" priority="39" operator="equal">
      <formula>1</formula>
    </cfRule>
  </conditionalFormatting>
  <conditionalFormatting sqref="Y15:AA16 E15">
    <cfRule type="cellIs" dxfId="1" priority="89" operator="equal">
      <formula>1</formula>
    </cfRule>
  </conditionalFormatting>
  <conditionalFormatting sqref="Z15:Z23 P14:P23 V15:V16 H15:H23 J15:J23 L15:L23 N15:N23 X15:X23 AB15:AB23 F15:F26 R16:R17 T16:T17 V18:V23 M19:M20 E21:I21 R21:R23 T21:T23 H25:H31 J25:J31 L25:L35 N25:N35 R25:R41 X25:X41 Z25:Z41 AB25:AB41 P26:P41 T26:T41 V26:V41 F28:F35 H33:H35 J33:J35 E34:I34 E35:K35 L37:L41 N37:N41 F39:F41 H39:H41 J39:J41 E40:J40">
    <cfRule type="cellIs" dxfId="0" priority="70" operator="equal">
      <formula>1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ANUAL AYF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Niño</dc:creator>
  <cp:lastModifiedBy>Martha  Gomez</cp:lastModifiedBy>
  <cp:lastPrinted>2023-11-17T19:11:15Z</cp:lastPrinted>
  <dcterms:created xsi:type="dcterms:W3CDTF">2022-06-02T17:13:22Z</dcterms:created>
  <dcterms:modified xsi:type="dcterms:W3CDTF">2024-11-25T20:38:18Z</dcterms:modified>
</cp:coreProperties>
</file>