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13_ncr:1_{7AAC3166-70F6-445E-A3EF-E516169748F4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PTA SG-SST seg" sheetId="4" r:id="rId1"/>
    <sheet name="COMITES " sheetId="6" r:id="rId2"/>
    <sheet name="DATOS CONSOLIDADO" sheetId="7" r:id="rId3"/>
  </sheets>
  <definedNames>
    <definedName name="_xlnm._FilterDatabase" localSheetId="0" hidden="1">'PTA SG-SST seg'!$A$6:$AG$6</definedName>
  </definedNames>
  <calcPr calcId="191029"/>
</workbook>
</file>

<file path=xl/calcChain.xml><?xml version="1.0" encoding="utf-8"?>
<calcChain xmlns="http://schemas.openxmlformats.org/spreadsheetml/2006/main">
  <c r="AE8" i="4" l="1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B6" i="7"/>
  <c r="A4" i="7"/>
  <c r="AC42" i="4" l="1"/>
  <c r="E42" i="4"/>
  <c r="F36" i="6"/>
  <c r="H36" i="6"/>
  <c r="J36" i="6"/>
  <c r="L36" i="6"/>
  <c r="N36" i="6"/>
  <c r="P36" i="6"/>
  <c r="R36" i="6"/>
  <c r="T36" i="6"/>
  <c r="V36" i="6"/>
  <c r="X36" i="6"/>
  <c r="Z36" i="6"/>
  <c r="D36" i="6"/>
  <c r="F35" i="6"/>
  <c r="H35" i="6"/>
  <c r="J35" i="6"/>
  <c r="L35" i="6"/>
  <c r="N35" i="6"/>
  <c r="P35" i="6"/>
  <c r="R35" i="6"/>
  <c r="T35" i="6"/>
  <c r="V35" i="6"/>
  <c r="X35" i="6"/>
  <c r="Z35" i="6"/>
  <c r="D35" i="6"/>
  <c r="AE7" i="4" l="1"/>
  <c r="C42" i="4" l="1"/>
  <c r="F42" i="4" l="1"/>
  <c r="E43" i="4" s="1"/>
  <c r="G42" i="4"/>
  <c r="H42" i="4"/>
  <c r="I42" i="4"/>
  <c r="J42" i="4"/>
  <c r="K42" i="4"/>
  <c r="L42" i="4"/>
  <c r="K43" i="4" s="1"/>
  <c r="M42" i="4"/>
  <c r="N42" i="4"/>
  <c r="O42" i="4"/>
  <c r="P42" i="4"/>
  <c r="Q42" i="4"/>
  <c r="R42" i="4"/>
  <c r="S42" i="4"/>
  <c r="T42" i="4"/>
  <c r="S43" i="4" s="1"/>
  <c r="U42" i="4"/>
  <c r="V42" i="4"/>
  <c r="W42" i="4"/>
  <c r="X42" i="4"/>
  <c r="Y42" i="4"/>
  <c r="Z42" i="4"/>
  <c r="AA42" i="4"/>
  <c r="AB42" i="4"/>
  <c r="AA43" i="4" s="1"/>
  <c r="W43" i="4" l="1"/>
  <c r="O43" i="4"/>
  <c r="G43" i="4"/>
  <c r="Y43" i="4"/>
  <c r="U43" i="4"/>
  <c r="Q43" i="4"/>
  <c r="M43" i="4"/>
  <c r="I43" i="4"/>
</calcChain>
</file>

<file path=xl/sharedStrings.xml><?xml version="1.0" encoding="utf-8"?>
<sst xmlns="http://schemas.openxmlformats.org/spreadsheetml/2006/main" count="306" uniqueCount="156">
  <si>
    <t xml:space="preserve">OBJETIVO: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</si>
  <si>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</si>
  <si>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</si>
  <si>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</si>
  <si>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</si>
  <si>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</si>
  <si>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</si>
  <si>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</si>
  <si>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</si>
  <si>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</si>
  <si>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</si>
  <si>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</si>
  <si>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</si>
  <si>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</si>
  <si>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</si>
  <si>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</si>
  <si>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</si>
  <si>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</si>
  <si>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</si>
  <si>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Realizar el plan anual de trabajo del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</si>
  <si>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</si>
  <si>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</si>
  <si>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</si>
  <si>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</si>
  <si>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</si>
  <si>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t xml:space="preserve">Se debe realizar la revisiòn de la polìtica de seguridad y salud en el trabajo y cumplir con los requisitos que establece la Normativa legal en èste aspecto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</si>
  <si>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</si>
  <si>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</si>
  <si>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</si>
  <si>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</si>
  <si>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</si>
  <si>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</si>
  <si>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</si>
  <si>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</si>
  <si>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</si>
  <si>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</si>
  <si>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</si>
  <si>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</si>
  <si>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</si>
  <si>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</si>
  <si>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</si>
  <si>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</si>
  <si>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Elementos de Protecciòn Personal 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</si>
  <si>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</si>
  <si>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</si>
  <si>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</si>
  <si>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</si>
  <si>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</si>
  <si>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>Proveedor externo - Apoyo SST  Gestiòn Humana</t>
  </si>
  <si>
    <t xml:space="preserve">Medicion ambiental según lo establece la legislación vigente aplicable en materia de seguridad y salud en el trabajo </t>
  </si>
  <si>
    <t xml:space="preserve">PROGRAMADO ANUAL </t>
  </si>
  <si>
    <t xml:space="preserve">EJECUTADO ANUAL  </t>
  </si>
  <si>
    <t xml:space="preserve">% CUMPLIMIENTO  </t>
  </si>
  <si>
    <t>P</t>
  </si>
  <si>
    <t>E</t>
  </si>
  <si>
    <t xml:space="preserve">Describir las actividades que se realizarán para cada uno de los comités del SG-SST </t>
  </si>
  <si>
    <t>COMITÉ DE CONVIVENCIA LABORAL (CCL)</t>
  </si>
  <si>
    <t xml:space="preserve">SG-SST </t>
  </si>
  <si>
    <t xml:space="preserve">Resolución de conflictos </t>
  </si>
  <si>
    <t>COMITÉ PARITARIO DE SEGURIDAD Y SALUD EN EL TRABAJO (COPASST)</t>
  </si>
  <si>
    <t xml:space="preserve">Investigación de accidentes de trabajo </t>
  </si>
  <si>
    <t xml:space="preserve">Inspecciones de seguridad </t>
  </si>
  <si>
    <t xml:space="preserve">Auditoría del SG-SST </t>
  </si>
  <si>
    <t xml:space="preserve">BRIGADA DE EMERGENCIA </t>
  </si>
  <si>
    <t xml:space="preserve">Primeros auxilios basicos </t>
  </si>
  <si>
    <t xml:space="preserve">COVID-19 </t>
  </si>
  <si>
    <t xml:space="preserve">CIBERACOSO </t>
  </si>
  <si>
    <t xml:space="preserve">ACTIVIDADES DE MIPG </t>
  </si>
  <si>
    <t>Implementar las acciones para la mejora continua del Sistema de Gestión en Seguridad y Salud en el trabajo teniendo en cuenta los diferentes planes institucionales y los sistemas de vigilancia epidemiológica para prevenir incidentes, accidentes de trabajo,enfermedades laborales y situaciones que puedan poner en riesgo el bienestar físico, mental y psicosocial de los servidores y colaboradores del Instituto Nacional para Ciegos INCI.</t>
  </si>
  <si>
    <t xml:space="preserve">Revisar y publicar la política de SST como mínimo una vez al año y, de requerirse, actualizarla acorde con los cambios en la entidad  y en materia de SST                               </t>
  </si>
  <si>
    <t>Notificar de las Responsabilidades en el Sistema de Gestión de Seguridad y Salud en el Trabajo – SG-SST</t>
  </si>
  <si>
    <t>memorando por medio  del gestor documental notificacando las responsabilidades frente al SG-SST</t>
  </si>
  <si>
    <t xml:space="preserve">Actualizar la matrìz legal de la Entidad con el 100% de la Normatividad que aplique al SG-SST y la Entidad </t>
  </si>
  <si>
    <t>Cumplimiento del 90% de los objetivos del SG-SST</t>
  </si>
  <si>
    <t xml:space="preserve">100% de cobertura del personal que corresponde a la divulgaciòn </t>
  </si>
  <si>
    <t>Se debe implementar un mecanismo( encuesta mediante google forms) para la participaciòn de los colaboradores en la identificaciòn de  peligros los peligros existentes.</t>
  </si>
  <si>
    <t>Realizar la contratación para dotación de la Brigada de Emegencias del Instituto</t>
  </si>
  <si>
    <t>Realizar el seguimiento de las condiciones de salud de los servidores</t>
  </si>
  <si>
    <t>Contratar una persona jurídica para la realizacion de las evaluaciones médicas ocupacionales y el seguimiento a las condiciones de salud de los servidores públicos.</t>
  </si>
  <si>
    <t>Descripción sociodemográfica y diagnóstico de condiciones de salud</t>
  </si>
  <si>
    <t>Informe de condiciones de salud  con perfil sociodemogràfico de la poblaciòn emitido por la IPS</t>
  </si>
  <si>
    <t>Realizar al 80%  EMO y analizar las condiciones de salud para los SVE</t>
  </si>
  <si>
    <t xml:space="preserve"> Información al médico de los perfiles de cargo</t>
  </si>
  <si>
    <t>Remitir al medico especialista en SST los perfiles del cargo de los servidores antes de la realización de los EMO</t>
  </si>
  <si>
    <t>Tamizaje cardiovascular</t>
  </si>
  <si>
    <t>Realizar en conjunto con proveedor externo la medición de temperatur aen la Entidad y recibir los resultados</t>
  </si>
  <si>
    <t>Encuesta de morbilidad sentida</t>
  </si>
  <si>
    <t>Realizar a traves de los medios de comunicación institucional encuesta de morbilidad sentida para definir  GES(Grupo de Exposición Similar)</t>
  </si>
  <si>
    <t xml:space="preserve"> Eliminación adecuada de residuos sólidos, líquidos o gaseosos- Sistema de gestion ambiental</t>
  </si>
  <si>
    <t>Seguimiento al sistema de gestion ambiental, soportes de las actividades realizadas</t>
  </si>
  <si>
    <t>Registro y análisis estadístico de Incidentes, Accidentes de Trabajo y Enfermedad Laboral</t>
  </si>
  <si>
    <t>Revisión de indicadores establecidos Resolucion 312 de 2019, presentación a Copasst de indice de accidentalidad</t>
  </si>
  <si>
    <t>Actualziación del Plan de Emergencias del Instituto</t>
  </si>
  <si>
    <t xml:space="preserve"> Mantenimiento periódico de instalaciones, equipos, máquinas, herramientas
</t>
  </si>
  <si>
    <t>inspecciones locativas</t>
  </si>
  <si>
    <t>Soportes de seguimiento solicitados (Gestion Administrativa)</t>
  </si>
  <si>
    <t>Entrega de Elementos de Protección Personal EPP, se verifica con contratistas y subcontratistas</t>
  </si>
  <si>
    <t>Autoevaluación SGSST - Resolución No. 0312 de 2019</t>
  </si>
  <si>
    <t>Aplicacaión de la autoevaluación en apoyo con ARL y reporte al Fondo de Riesgos laborales</t>
  </si>
  <si>
    <t xml:space="preserve">Prevencion COVID-19 </t>
  </si>
  <si>
    <t>Manejo de ansiedad y estrés</t>
  </si>
  <si>
    <t xml:space="preserve">SISTEMAS DE VIGILANCIA EPIDEMIOLÓGICA (SVE) </t>
  </si>
  <si>
    <t>Cuidado visual</t>
  </si>
  <si>
    <t>Higiene Postural</t>
  </si>
  <si>
    <t>Riesgo psicosocial</t>
  </si>
  <si>
    <t>Habitos de Vida Saludable</t>
  </si>
  <si>
    <t>Seguimiento a la entrega de elementos de proteccion personal a los servidores</t>
  </si>
  <si>
    <t>Contrato adjudicado</t>
  </si>
  <si>
    <t>informe de Condiciones de salud con analisis de la información</t>
  </si>
  <si>
    <t>Realizar la actuzalizacion del Plan de Emergencias con apoyo del ARL y socializar a la Brigada de Emergencias y demas servidores.</t>
  </si>
  <si>
    <t>100% Plan actualizado y socializado</t>
  </si>
  <si>
    <t>informe de inspeccion</t>
  </si>
  <si>
    <t xml:space="preserve">Cobertura del 90% del personal de la Entidad </t>
  </si>
  <si>
    <t>Cobertura del 80% de las áreas de la Entidad</t>
  </si>
  <si>
    <t>Cobertura del 90% de las áreas de la Entidad</t>
  </si>
  <si>
    <t>Solicitar al proveedor que apoya con la pràctica de los EMO la evidencia de la custodia de las històrias clìnicas de los colaboradores, en cumpliminiento a lo que establece la Normativa legal</t>
  </si>
  <si>
    <t xml:space="preserve">Custodiar el 100% de las historias clìnicas correspondientes a los colaboradores de la Entidad </t>
  </si>
  <si>
    <t>MOOBING</t>
  </si>
  <si>
    <t>Prevención del sedentarismo y obesidad</t>
  </si>
  <si>
    <t>orientaciòn psicològica (virtual y/o presencial</t>
  </si>
  <si>
    <t>%</t>
  </si>
  <si>
    <t>Avance</t>
  </si>
  <si>
    <t>% acumulado</t>
  </si>
  <si>
    <t>ACTIVIDADES PROGRAMADAS</t>
  </si>
  <si>
    <t>ACTIVIDADES EJECUTADAS</t>
  </si>
  <si>
    <t>PLAN DE TRABAJO ANUAL SGSST / AÑO 2023</t>
  </si>
  <si>
    <t>Realizar tamizaje cardiovascular con apoyo externo y solicitar infromje de resultados para para definir GES (Grupo de exposición Similar)</t>
  </si>
  <si>
    <t>Educacion &amp; Capacitacion Induccion y reinduccion al SG SST  Funcionarios y contratistas</t>
  </si>
  <si>
    <t>Se deben organizar las capacitaciones con la totalidad de la planta de personal y contratistas en materia de SST</t>
  </si>
  <si>
    <t>Revisar necesdidad de adquirir elementos para la  Brigada de Emergencias ,Botiquines tipo B y de vechiculo.</t>
  </si>
  <si>
    <t xml:space="preserve">Elaboracion Documental Programa, Manual, Instructivo, Procedimiento Según aplique al  Reincorporacion Ocupacional </t>
  </si>
  <si>
    <t>Diseñar documentación para reincorporación de funcionarios que ingresan luego de incapacidades prolongadas, o que requieren dar cumplimiento a restricciones, recomendaciones o reubicación laboral</t>
  </si>
  <si>
    <t xml:space="preserve"> Educacion &amp;  Capacitacion  Funciones de los Brigadistas  y como se constituye una Brigada, junto con elección de miembros de brigada de emergencia</t>
  </si>
  <si>
    <t>Adelantamiento de capacitaciones con apoyo de la ARL y elección de miembros de brigada para periodo 2023-2025</t>
  </si>
  <si>
    <t xml:space="preserve">Profesional SST - Gestiòn Humana </t>
  </si>
  <si>
    <t>Elección miembros comité de convivencia laboral y COPASST</t>
  </si>
  <si>
    <t xml:space="preserve">Aplicación de bateria de riesgo psicosocial </t>
  </si>
  <si>
    <t>Realización de bateria de riesgo psicosocial a la totalidad de los funcionaros de la entidad</t>
  </si>
  <si>
    <t>Revisión del 100% de los estandares minimos</t>
  </si>
  <si>
    <t xml:space="preserve">Contrato con proveedor externo, profesional SST - Gestión Humana </t>
  </si>
  <si>
    <t>Simulacro Distrital, Educacion &amp; Capacitacion ¿ Como atender una emergencia ?  SISMO- TERREMOTO-INCENDIO   Funciones de Los  brigadistas.</t>
  </si>
  <si>
    <t xml:space="preserve">ARL -Apoyo SST - Gestiòn Humana </t>
  </si>
  <si>
    <t>Participacion del instituto en el simulacro distrital e informe de la actividad y capacitación impartida por parte de la ARL y brigadistas.</t>
  </si>
  <si>
    <t xml:space="preserve">Planificar y documentar las actividades a realizar en el año 2023 y que corresponden al SG-SST </t>
  </si>
  <si>
    <t xml:space="preserve">Humanos, tecnológicos </t>
  </si>
  <si>
    <t>100% de cobertura del personal que corresponde a la divulgaciòn</t>
  </si>
  <si>
    <t>Realización de votaciones para la elección de los miembros de Comité de Convivencia Laboral y COPASST 2023-2025</t>
  </si>
  <si>
    <t xml:space="preserve">100% funcionarios de planta de la entidad - contrato adjudicado </t>
  </si>
  <si>
    <t>PLAN DE TRABAJO ANUAL PARA COMITÉS DEL SG-SST / AÑO 2023</t>
  </si>
  <si>
    <t xml:space="preserve">Induccion funciones y Responsabilidades </t>
  </si>
  <si>
    <t xml:space="preserve">Inducción funciones y Responsabilidades </t>
  </si>
  <si>
    <t xml:space="preserve">Capacitación politica de desconexión laboral y protocolos para la prevención y atención de acoso sexual y discriminación por razón del sexo en el ambito laboral. </t>
  </si>
  <si>
    <t xml:space="preserve">Capacitación Ley 1010 de 2006 - acoso laboral </t>
  </si>
  <si>
    <t xml:space="preserve">GESTIÓN HUMANA </t>
  </si>
  <si>
    <t>Tecnicas de evacuación y atención en sismos</t>
  </si>
  <si>
    <t>Manejo de incendios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</si>
</sst>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7" borderId="0" applyNumberFormat="0" applyBorder="0" applyAlignment="0" applyProtection="0"/>
    <xf numFmtId="0" fontId="16" fillId="19" borderId="8" applyNumberFormat="0" applyAlignment="0" applyProtection="0"/>
    <xf numFmtId="0" fontId="17" fillId="20" borderId="9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6" borderId="0" applyNumberFormat="0" applyBorder="0" applyAlignment="0" applyProtection="0"/>
    <xf numFmtId="164" fontId="3" fillId="0" borderId="0" applyFill="0" applyBorder="0" applyAlignment="0" applyProtection="0"/>
    <xf numFmtId="0" fontId="24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26" borderId="11" applyNumberFormat="0" applyAlignment="0" applyProtection="0"/>
    <xf numFmtId="9" fontId="3" fillId="0" borderId="0" applyFont="0" applyFill="0" applyBorder="0" applyAlignment="0" applyProtection="0"/>
    <xf numFmtId="0" fontId="25" fillId="19" borderId="1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1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0" fillId="0" borderId="0" xfId="0" applyFill="1"/>
    <xf numFmtId="0" fontId="3" fillId="0" borderId="4" xfId="2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4" borderId="4" xfId="2" applyFont="1" applyFill="1" applyBorder="1" applyAlignment="1">
      <alignment horizontal="center" vertical="center" wrapText="1"/>
    </xf>
    <xf numFmtId="0" fontId="8" fillId="0" borderId="4" xfId="0" applyFont="1" applyBorder="1"/>
    <xf numFmtId="0" fontId="10" fillId="0" borderId="4" xfId="0" applyFont="1" applyFill="1" applyBorder="1"/>
    <xf numFmtId="0" fontId="10" fillId="0" borderId="4" xfId="4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4" applyFont="1" applyFill="1" applyBorder="1" applyAlignment="1">
      <alignment vertical="center" wrapText="1"/>
    </xf>
    <xf numFmtId="0" fontId="8" fillId="0" borderId="4" xfId="0" applyFont="1" applyFill="1" applyBorder="1"/>
    <xf numFmtId="0" fontId="11" fillId="0" borderId="4" xfId="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8" fillId="0" borderId="4" xfId="0" applyFont="1" applyBorder="1" applyAlignment="1">
      <alignment horizontal="center" vertical="center"/>
    </xf>
    <xf numFmtId="9" fontId="0" fillId="0" borderId="0" xfId="1" applyFont="1"/>
    <xf numFmtId="0" fontId="31" fillId="0" borderId="4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right" vertical="center"/>
    </xf>
    <xf numFmtId="0" fontId="3" fillId="0" borderId="7" xfId="2" applyFont="1" applyFill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7" xfId="0" applyFont="1" applyBorder="1" applyAlignment="1">
      <alignment horizontal="right" vertical="center"/>
    </xf>
    <xf numFmtId="0" fontId="31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9" fontId="31" fillId="0" borderId="0" xfId="1" applyFont="1" applyFill="1" applyBorder="1" applyAlignment="1">
      <alignment horizontal="center"/>
    </xf>
    <xf numFmtId="9" fontId="3" fillId="0" borderId="7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12" fillId="0" borderId="0" xfId="1" applyFont="1" applyBorder="1" applyAlignment="1">
      <alignment horizontal="center" vertical="center"/>
    </xf>
    <xf numFmtId="0" fontId="3" fillId="29" borderId="7" xfId="2" applyFont="1" applyFill="1" applyBorder="1" applyAlignment="1">
      <alignment horizontal="center" vertical="center" wrapText="1"/>
    </xf>
    <xf numFmtId="0" fontId="34" fillId="3" borderId="0" xfId="0" applyFont="1" applyFill="1" applyAlignment="1">
      <alignment wrapText="1"/>
    </xf>
    <xf numFmtId="0" fontId="34" fillId="3" borderId="0" xfId="0" applyFont="1" applyFill="1"/>
    <xf numFmtId="1" fontId="0" fillId="0" borderId="0" xfId="0" applyNumberFormat="1"/>
    <xf numFmtId="0" fontId="3" fillId="0" borderId="7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30" borderId="7" xfId="2" applyFont="1" applyFill="1" applyBorder="1" applyAlignment="1">
      <alignment horizontal="center" vertical="center" wrapText="1"/>
    </xf>
    <xf numFmtId="0" fontId="3" fillId="3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29" borderId="4" xfId="2" applyFont="1" applyFill="1" applyBorder="1" applyAlignment="1">
      <alignment horizontal="center" vertical="center" wrapText="1"/>
    </xf>
    <xf numFmtId="0" fontId="8" fillId="0" borderId="31" xfId="0" applyFont="1" applyBorder="1"/>
    <xf numFmtId="0" fontId="7" fillId="3" borderId="39" xfId="2" applyFont="1" applyFill="1" applyBorder="1" applyAlignment="1">
      <alignment horizontal="center" vertical="center" wrapText="1"/>
    </xf>
    <xf numFmtId="0" fontId="36" fillId="3" borderId="39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9" fillId="0" borderId="39" xfId="2" applyFont="1" applyFill="1" applyBorder="1" applyAlignment="1">
      <alignment horizontal="center" vertical="center" wrapText="1"/>
    </xf>
    <xf numFmtId="0" fontId="39" fillId="28" borderId="39" xfId="2" applyFont="1" applyFill="1" applyBorder="1" applyAlignment="1">
      <alignment horizontal="center" vertical="center" wrapText="1"/>
    </xf>
    <xf numFmtId="0" fontId="39" fillId="29" borderId="39" xfId="2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/>
    </xf>
    <xf numFmtId="0" fontId="41" fillId="0" borderId="39" xfId="0" applyFont="1" applyBorder="1" applyAlignment="1">
      <alignment vertical="center"/>
    </xf>
    <xf numFmtId="0" fontId="8" fillId="0" borderId="39" xfId="0" applyFont="1" applyFill="1" applyBorder="1" applyAlignment="1">
      <alignment horizontal="center" vertical="center" wrapText="1"/>
    </xf>
    <xf numFmtId="0" fontId="41" fillId="29" borderId="39" xfId="0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vertical="center" wrapText="1"/>
    </xf>
    <xf numFmtId="0" fontId="41" fillId="0" borderId="39" xfId="0" applyFont="1" applyBorder="1"/>
    <xf numFmtId="0" fontId="3" fillId="0" borderId="39" xfId="2" applyFont="1" applyFill="1" applyBorder="1" applyAlignment="1">
      <alignment horizontal="left" vertical="center" wrapText="1"/>
    </xf>
    <xf numFmtId="0" fontId="41" fillId="0" borderId="39" xfId="0" applyFont="1" applyFill="1" applyBorder="1"/>
    <xf numFmtId="0" fontId="41" fillId="0" borderId="39" xfId="0" applyFont="1" applyBorder="1" applyAlignment="1">
      <alignment horizontal="center" vertical="center"/>
    </xf>
    <xf numFmtId="0" fontId="38" fillId="0" borderId="39" xfId="0" applyFont="1" applyFill="1" applyBorder="1"/>
    <xf numFmtId="0" fontId="42" fillId="0" borderId="39" xfId="2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0" fontId="37" fillId="28" borderId="39" xfId="2" applyFont="1" applyFill="1" applyBorder="1" applyAlignment="1">
      <alignment horizontal="center" vertical="center" wrapText="1"/>
    </xf>
    <xf numFmtId="0" fontId="38" fillId="0" borderId="39" xfId="0" applyFont="1" applyBorder="1"/>
    <xf numFmtId="0" fontId="43" fillId="0" borderId="39" xfId="2" applyFont="1" applyFill="1" applyBorder="1" applyAlignment="1">
      <alignment horizontal="center" vertical="center" wrapText="1"/>
    </xf>
    <xf numFmtId="0" fontId="40" fillId="0" borderId="39" xfId="0" applyFont="1" applyBorder="1"/>
    <xf numFmtId="0" fontId="41" fillId="0" borderId="39" xfId="0" applyFont="1" applyFill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39" xfId="0" applyBorder="1"/>
    <xf numFmtId="0" fontId="41" fillId="0" borderId="39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wrapText="1"/>
    </xf>
    <xf numFmtId="0" fontId="7" fillId="3" borderId="32" xfId="2" applyFont="1" applyFill="1" applyBorder="1" applyAlignment="1">
      <alignment horizontal="center" vertical="center" wrapText="1"/>
    </xf>
    <xf numFmtId="0" fontId="7" fillId="3" borderId="34" xfId="2" applyFont="1" applyFill="1" applyBorder="1" applyAlignment="1">
      <alignment horizontal="center" vertical="center" wrapText="1"/>
    </xf>
    <xf numFmtId="0" fontId="7" fillId="3" borderId="36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30" xfId="2" applyFont="1" applyFill="1" applyBorder="1" applyAlignment="1">
      <alignment horizontal="center" vertical="center" wrapText="1"/>
    </xf>
    <xf numFmtId="0" fontId="7" fillId="3" borderId="37" xfId="2" applyFont="1" applyFill="1" applyBorder="1" applyAlignment="1">
      <alignment horizontal="center" vertical="center" wrapText="1"/>
    </xf>
    <xf numFmtId="9" fontId="7" fillId="3" borderId="22" xfId="1" applyFont="1" applyFill="1" applyBorder="1" applyAlignment="1">
      <alignment horizontal="center" vertical="center" wrapText="1"/>
    </xf>
    <xf numFmtId="9" fontId="7" fillId="3" borderId="30" xfId="1" applyFont="1" applyFill="1" applyBorder="1" applyAlignment="1">
      <alignment horizontal="center" vertical="center" wrapText="1"/>
    </xf>
    <xf numFmtId="9" fontId="7" fillId="3" borderId="37" xfId="1" applyFont="1" applyFill="1" applyBorder="1" applyAlignment="1">
      <alignment horizontal="center" vertical="center" wrapText="1"/>
    </xf>
    <xf numFmtId="0" fontId="7" fillId="3" borderId="33" xfId="2" applyFont="1" applyFill="1" applyBorder="1" applyAlignment="1">
      <alignment horizontal="center" vertical="center" wrapText="1"/>
    </xf>
    <xf numFmtId="0" fontId="7" fillId="3" borderId="35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  <xf numFmtId="9" fontId="33" fillId="3" borderId="22" xfId="1" applyFont="1" applyFill="1" applyBorder="1" applyAlignment="1">
      <alignment horizontal="center" vertical="center" wrapText="1"/>
    </xf>
    <xf numFmtId="9" fontId="33" fillId="3" borderId="30" xfId="1" applyFont="1" applyFill="1" applyBorder="1" applyAlignment="1">
      <alignment horizontal="center" vertical="center" wrapText="1"/>
    </xf>
    <xf numFmtId="9" fontId="33" fillId="3" borderId="37" xfId="1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23" xfId="3" applyFont="1" applyFill="1" applyBorder="1" applyAlignment="1">
      <alignment horizontal="left" vertical="center" wrapText="1"/>
    </xf>
    <xf numFmtId="0" fontId="6" fillId="2" borderId="24" xfId="3" applyFont="1" applyFill="1" applyBorder="1" applyAlignment="1">
      <alignment horizontal="left" vertical="center" wrapText="1"/>
    </xf>
    <xf numFmtId="0" fontId="6" fillId="2" borderId="25" xfId="3" applyFont="1" applyFill="1" applyBorder="1" applyAlignment="1">
      <alignment horizontal="left" vertical="center" wrapText="1"/>
    </xf>
    <xf numFmtId="9" fontId="31" fillId="0" borderId="20" xfId="1" applyFont="1" applyFill="1" applyBorder="1" applyAlignment="1">
      <alignment horizontal="center"/>
    </xf>
    <xf numFmtId="9" fontId="31" fillId="0" borderId="31" xfId="1" applyFon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5" fillId="2" borderId="39" xfId="3" applyFont="1" applyFill="1" applyBorder="1" applyAlignment="1">
      <alignment horizontal="center" vertical="center"/>
    </xf>
    <xf numFmtId="0" fontId="7" fillId="3" borderId="39" xfId="2" applyFont="1" applyFill="1" applyBorder="1" applyAlignment="1">
      <alignment horizontal="center" vertical="center" wrapText="1"/>
    </xf>
    <xf numFmtId="0" fontId="36" fillId="3" borderId="39" xfId="2" applyFont="1" applyFill="1" applyBorder="1" applyAlignment="1">
      <alignment horizontal="center" vertical="center" wrapText="1"/>
    </xf>
    <xf numFmtId="0" fontId="7" fillId="27" borderId="39" xfId="2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6" fillId="2" borderId="39" xfId="3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right" vertical="center"/>
    </xf>
    <xf numFmtId="0" fontId="34" fillId="0" borderId="41" xfId="0" applyFont="1" applyBorder="1" applyAlignment="1">
      <alignment horizontal="right" vertical="center"/>
    </xf>
    <xf numFmtId="0" fontId="34" fillId="0" borderId="42" xfId="0" applyFont="1" applyBorder="1" applyAlignment="1">
      <alignment horizontal="right" vertical="center"/>
    </xf>
    <xf numFmtId="9" fontId="0" fillId="0" borderId="40" xfId="1" applyFont="1" applyBorder="1" applyAlignment="1">
      <alignment horizontal="left"/>
    </xf>
    <xf numFmtId="9" fontId="0" fillId="0" borderId="41" xfId="1" applyFont="1" applyBorder="1" applyAlignment="1">
      <alignment horizontal="left"/>
    </xf>
    <xf numFmtId="9" fontId="0" fillId="0" borderId="42" xfId="1" applyFont="1" applyBorder="1" applyAlignment="1">
      <alignment horizontal="left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CUMPLIMIENTO</a:t>
            </a:r>
            <a:r>
              <a:rPr lang="es-ES" b="1" baseline="0"/>
              <a:t> DEL PLAN ANUAL DE TRABAJO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8358705161854761E-2"/>
          <c:y val="0.17171296296296298"/>
          <c:w val="0.89964129483814526"/>
          <c:h val="0.72088764946048411"/>
        </c:manualLayout>
      </c:layout>
      <c:bubbleChart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92D050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A3-4EAC-80E1-700F00B32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'DATOS CONSOLIDADO'!$A$3:$B$3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xVal>
          <c:yVal>
            <c:numRef>
              <c:f>'DATOS CONSOLIDADO'!$A$4:$B$4</c:f>
              <c:numCache>
                <c:formatCode>0</c:formatCode>
                <c:ptCount val="2"/>
                <c:pt idx="0">
                  <c:v>60</c:v>
                </c:pt>
                <c:pt idx="1">
                  <c:v>55</c:v>
                </c:pt>
              </c:numCache>
            </c:numRef>
          </c:yVal>
          <c:bubbleSize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0-CFA3-4EAC-80E1-700F00B3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83341456"/>
        <c:axId val="1183328400"/>
      </c:bubbleChart>
      <c:valAx>
        <c:axId val="118334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328400"/>
        <c:crosses val="autoZero"/>
        <c:crossBetween val="midCat"/>
      </c:valAx>
      <c:valAx>
        <c:axId val="118332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3414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0</xdr:row>
      <xdr:rowOff>52919</xdr:rowOff>
    </xdr:from>
    <xdr:to>
      <xdr:col>2</xdr:col>
      <xdr:colOff>57452</xdr:colOff>
      <xdr:row>1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21169</xdr:colOff>
      <xdr:row>0</xdr:row>
      <xdr:rowOff>84669</xdr:rowOff>
    </xdr:from>
    <xdr:to>
      <xdr:col>1</xdr:col>
      <xdr:colOff>2222501</xdr:colOff>
      <xdr:row>1</xdr:row>
      <xdr:rowOff>127001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762002" y="476252"/>
          <a:ext cx="2201332" cy="2857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</xdr:row>
      <xdr:rowOff>323850</xdr:rowOff>
    </xdr:from>
    <xdr:to>
      <xdr:col>9</xdr:col>
      <xdr:colOff>57150</xdr:colOff>
      <xdr:row>17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0.53542</cdr:x>
      <cdr:y>0.17361</cdr:y>
    </cdr:from>
    <cdr:to>
      <cdr:x>0.80208</cdr:x>
      <cdr:y>0.30556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447925" y="476250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B0F0"/>
              </a:solidFill>
            </a:rPr>
            <a:t>Programadas</a:t>
          </a:r>
        </a:p>
      </cdr:txBody>
    </cdr:sp>
  </cdr:relSizeAnchor>
  <cdr:relSizeAnchor xmlns:cdr="http://schemas.openxmlformats.org/drawingml/2006/chartDrawing">
    <cdr:from>
      <cdr:x>0.71736</cdr:x>
      <cdr:y>0.57407</cdr:y>
    </cdr:from>
    <cdr:to>
      <cdr:x>0.98403</cdr:x>
      <cdr:y>0.70602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3279775" y="1574800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>
              <a:solidFill>
                <a:srgbClr val="92D050"/>
              </a:solidFill>
            </a:rPr>
            <a:t>Ejecutadas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H46"/>
  <sheetViews>
    <sheetView tabSelected="1" zoomScale="70" zoomScaleNormal="70" workbookViewId="0">
      <pane ySplit="6" topLeftCell="A7" activePane="bottomLeft" state="frozen"/>
      <selection pane="bottomLeft" activeCell="D13" sqref="D13"/>
    </sheetView>
  </sheetViews>
  <sheetFormatPr baseColWidth="10" defaultColWidth="0" defaultRowHeight="15" zeroHeight="1" x14ac:dyDescent="0.25"/>
  <cols>
    <col min="1" max="1" width="5.42578125" style="1" customWidth="1"/>
    <col min="2" max="2" width="53.7109375" style="21" customWidth="1"/>
    <col min="3" max="3" width="44" customWidth="1"/>
    <col min="4" max="4" width="28.7109375" style="19" customWidth="1"/>
    <col min="5" max="28" width="3.5703125" customWidth="1"/>
    <col min="29" max="29" width="12.85546875" style="23" customWidth="1"/>
    <col min="30" max="30" width="13.42578125" style="23" customWidth="1"/>
    <col min="31" max="31" width="10.140625" style="23" customWidth="1"/>
    <col min="32" max="32" width="27.7109375" style="20" customWidth="1"/>
    <col min="33" max="33" width="26.5703125" style="20" customWidth="1"/>
    <col min="34" max="34" width="11.42578125" customWidth="1"/>
    <col min="35" max="16384" width="11.42578125" hidden="1"/>
  </cols>
  <sheetData>
    <row r="1" spans="1:33" ht="18.75" customHeight="1" x14ac:dyDescent="0.25">
      <c r="A1" s="120"/>
      <c r="B1" s="121"/>
      <c r="C1" s="121"/>
      <c r="D1" s="124" t="s">
        <v>125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/>
    </row>
    <row r="2" spans="1:33" ht="18.75" customHeight="1" x14ac:dyDescent="0.25">
      <c r="A2" s="122"/>
      <c r="B2" s="123"/>
      <c r="C2" s="123"/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9"/>
    </row>
    <row r="3" spans="1:33" ht="54.75" customHeight="1" thickBot="1" x14ac:dyDescent="0.3">
      <c r="A3" s="130" t="s">
        <v>0</v>
      </c>
      <c r="B3" s="131"/>
      <c r="C3" s="131"/>
      <c r="D3" s="132" t="s">
        <v>68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4"/>
    </row>
    <row r="4" spans="1:33" ht="9" customHeight="1" x14ac:dyDescent="0.25">
      <c r="A4" s="93" t="s">
        <v>1</v>
      </c>
      <c r="B4" s="96" t="s">
        <v>2</v>
      </c>
      <c r="C4" s="96" t="s">
        <v>3</v>
      </c>
      <c r="D4" s="96" t="s">
        <v>4</v>
      </c>
      <c r="E4" s="105" t="s">
        <v>5</v>
      </c>
      <c r="F4" s="106"/>
      <c r="G4" s="105" t="s">
        <v>6</v>
      </c>
      <c r="H4" s="106"/>
      <c r="I4" s="105" t="s">
        <v>7</v>
      </c>
      <c r="J4" s="106"/>
      <c r="K4" s="105" t="s">
        <v>8</v>
      </c>
      <c r="L4" s="106"/>
      <c r="M4" s="105" t="s">
        <v>9</v>
      </c>
      <c r="N4" s="106"/>
      <c r="O4" s="105" t="s">
        <v>10</v>
      </c>
      <c r="P4" s="106"/>
      <c r="Q4" s="105" t="s">
        <v>11</v>
      </c>
      <c r="R4" s="106"/>
      <c r="S4" s="105" t="s">
        <v>12</v>
      </c>
      <c r="T4" s="106"/>
      <c r="U4" s="105" t="s">
        <v>13</v>
      </c>
      <c r="V4" s="106"/>
      <c r="W4" s="105" t="s">
        <v>14</v>
      </c>
      <c r="X4" s="106"/>
      <c r="Y4" s="105" t="s">
        <v>15</v>
      </c>
      <c r="Z4" s="106"/>
      <c r="AA4" s="105" t="s">
        <v>16</v>
      </c>
      <c r="AB4" s="106"/>
      <c r="AC4" s="99" t="s">
        <v>120</v>
      </c>
      <c r="AD4" s="99" t="s">
        <v>121</v>
      </c>
      <c r="AE4" s="109" t="s">
        <v>122</v>
      </c>
      <c r="AF4" s="96" t="s">
        <v>17</v>
      </c>
      <c r="AG4" s="102" t="s">
        <v>18</v>
      </c>
    </row>
    <row r="5" spans="1:33" ht="21" customHeight="1" x14ac:dyDescent="0.25">
      <c r="A5" s="94"/>
      <c r="B5" s="97"/>
      <c r="C5" s="97"/>
      <c r="D5" s="97"/>
      <c r="E5" s="107"/>
      <c r="F5" s="108"/>
      <c r="G5" s="107"/>
      <c r="H5" s="108"/>
      <c r="I5" s="107"/>
      <c r="J5" s="108"/>
      <c r="K5" s="107"/>
      <c r="L5" s="108"/>
      <c r="M5" s="107"/>
      <c r="N5" s="108"/>
      <c r="O5" s="107"/>
      <c r="P5" s="108"/>
      <c r="Q5" s="107"/>
      <c r="R5" s="108"/>
      <c r="S5" s="107"/>
      <c r="T5" s="108"/>
      <c r="U5" s="107"/>
      <c r="V5" s="108"/>
      <c r="W5" s="107"/>
      <c r="X5" s="108"/>
      <c r="Y5" s="107"/>
      <c r="Z5" s="108"/>
      <c r="AA5" s="107"/>
      <c r="AB5" s="108"/>
      <c r="AC5" s="100"/>
      <c r="AD5" s="100"/>
      <c r="AE5" s="110"/>
      <c r="AF5" s="97"/>
      <c r="AG5" s="103"/>
    </row>
    <row r="6" spans="1:33" ht="21" customHeight="1" thickBot="1" x14ac:dyDescent="0.3">
      <c r="A6" s="95"/>
      <c r="B6" s="98"/>
      <c r="C6" s="98"/>
      <c r="D6" s="98"/>
      <c r="E6" s="45" t="s">
        <v>53</v>
      </c>
      <c r="F6" s="45" t="s">
        <v>54</v>
      </c>
      <c r="G6" s="45" t="s">
        <v>53</v>
      </c>
      <c r="H6" s="45" t="s">
        <v>54</v>
      </c>
      <c r="I6" s="45" t="s">
        <v>53</v>
      </c>
      <c r="J6" s="45" t="s">
        <v>54</v>
      </c>
      <c r="K6" s="45" t="s">
        <v>53</v>
      </c>
      <c r="L6" s="45" t="s">
        <v>54</v>
      </c>
      <c r="M6" s="45" t="s">
        <v>53</v>
      </c>
      <c r="N6" s="45" t="s">
        <v>54</v>
      </c>
      <c r="O6" s="45" t="s">
        <v>53</v>
      </c>
      <c r="P6" s="45" t="s">
        <v>54</v>
      </c>
      <c r="Q6" s="45" t="s">
        <v>53</v>
      </c>
      <c r="R6" s="45" t="s">
        <v>54</v>
      </c>
      <c r="S6" s="45" t="s">
        <v>53</v>
      </c>
      <c r="T6" s="45" t="s">
        <v>54</v>
      </c>
      <c r="U6" s="45" t="s">
        <v>53</v>
      </c>
      <c r="V6" s="45" t="s">
        <v>54</v>
      </c>
      <c r="W6" s="45" t="s">
        <v>53</v>
      </c>
      <c r="X6" s="45" t="s">
        <v>54</v>
      </c>
      <c r="Y6" s="45" t="s">
        <v>53</v>
      </c>
      <c r="Z6" s="45" t="s">
        <v>54</v>
      </c>
      <c r="AA6" s="45" t="s">
        <v>53</v>
      </c>
      <c r="AB6" s="45" t="s">
        <v>54</v>
      </c>
      <c r="AC6" s="101"/>
      <c r="AD6" s="101"/>
      <c r="AE6" s="111"/>
      <c r="AF6" s="98"/>
      <c r="AG6" s="104"/>
    </row>
    <row r="7" spans="1:33" s="3" customFormat="1" ht="42" customHeight="1" x14ac:dyDescent="0.25">
      <c r="A7" s="37">
        <v>1</v>
      </c>
      <c r="B7" s="2" t="s">
        <v>19</v>
      </c>
      <c r="C7" s="2" t="s">
        <v>143</v>
      </c>
      <c r="D7" s="37" t="s">
        <v>20</v>
      </c>
      <c r="E7" s="57"/>
      <c r="F7" s="57"/>
      <c r="G7" s="42"/>
      <c r="H7" s="42"/>
      <c r="I7" s="44">
        <v>1</v>
      </c>
      <c r="J7" s="50">
        <v>1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7">
        <v>4.9599999999999998E-2</v>
      </c>
      <c r="AD7" s="47">
        <v>1</v>
      </c>
      <c r="AE7" s="47">
        <f>SUM(AC7*AD7)</f>
        <v>4.9599999999999998E-2</v>
      </c>
      <c r="AF7" s="37" t="s">
        <v>21</v>
      </c>
      <c r="AG7" s="37" t="s">
        <v>144</v>
      </c>
    </row>
    <row r="8" spans="1:33" s="5" customFormat="1" ht="45" customHeight="1" x14ac:dyDescent="0.2">
      <c r="A8" s="54">
        <v>2</v>
      </c>
      <c r="B8" s="4" t="s">
        <v>23</v>
      </c>
      <c r="C8" s="4" t="s">
        <v>24</v>
      </c>
      <c r="D8" s="33" t="s">
        <v>20</v>
      </c>
      <c r="E8" s="33"/>
      <c r="F8" s="33"/>
      <c r="G8" s="58"/>
      <c r="H8" s="57"/>
      <c r="I8" s="44">
        <v>1</v>
      </c>
      <c r="J8" s="50">
        <v>1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47">
        <v>0.04</v>
      </c>
      <c r="AD8" s="48">
        <v>1</v>
      </c>
      <c r="AE8" s="47">
        <f t="shared" ref="AE8:AE41" si="0">SUM(AC8*AD8)</f>
        <v>0.04</v>
      </c>
      <c r="AF8" s="33" t="s">
        <v>21</v>
      </c>
      <c r="AG8" s="33" t="s">
        <v>22</v>
      </c>
    </row>
    <row r="9" spans="1:33" s="6" customFormat="1" ht="60.75" customHeight="1" x14ac:dyDescent="0.25">
      <c r="A9" s="54">
        <v>3</v>
      </c>
      <c r="B9" s="35" t="s">
        <v>69</v>
      </c>
      <c r="C9" s="35" t="s">
        <v>25</v>
      </c>
      <c r="D9" s="33" t="s">
        <v>20</v>
      </c>
      <c r="E9" s="33"/>
      <c r="F9" s="33"/>
      <c r="G9" s="33"/>
      <c r="H9" s="33"/>
      <c r="I9" s="32"/>
      <c r="J9" s="32"/>
      <c r="K9" s="7">
        <v>1</v>
      </c>
      <c r="L9" s="50">
        <v>1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47">
        <v>0.04</v>
      </c>
      <c r="AD9" s="48">
        <v>0</v>
      </c>
      <c r="AE9" s="47">
        <f t="shared" si="0"/>
        <v>0</v>
      </c>
      <c r="AF9" s="112" t="s">
        <v>74</v>
      </c>
      <c r="AG9" s="112" t="s">
        <v>22</v>
      </c>
    </row>
    <row r="10" spans="1:33" s="5" customFormat="1" ht="57.75" customHeight="1" x14ac:dyDescent="0.2">
      <c r="A10" s="54">
        <v>4</v>
      </c>
      <c r="B10" s="4" t="s">
        <v>26</v>
      </c>
      <c r="C10" s="4" t="s">
        <v>27</v>
      </c>
      <c r="D10" s="33" t="s">
        <v>20</v>
      </c>
      <c r="E10" s="33"/>
      <c r="F10" s="33"/>
      <c r="G10" s="33"/>
      <c r="H10" s="33"/>
      <c r="I10" s="8"/>
      <c r="J10" s="8"/>
      <c r="K10" s="44">
        <v>1</v>
      </c>
      <c r="L10" s="50">
        <v>1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47">
        <v>0.04</v>
      </c>
      <c r="AD10" s="48">
        <v>0</v>
      </c>
      <c r="AE10" s="47">
        <f t="shared" si="0"/>
        <v>0</v>
      </c>
      <c r="AF10" s="113"/>
      <c r="AG10" s="113"/>
    </row>
    <row r="11" spans="1:33" s="5" customFormat="1" ht="57" customHeight="1" x14ac:dyDescent="0.2">
      <c r="A11" s="54">
        <v>5</v>
      </c>
      <c r="B11" s="4" t="s">
        <v>28</v>
      </c>
      <c r="C11" s="28" t="s">
        <v>29</v>
      </c>
      <c r="D11" s="37" t="s">
        <v>20</v>
      </c>
      <c r="E11" s="33"/>
      <c r="F11" s="33"/>
      <c r="G11" s="33"/>
      <c r="H11" s="33"/>
      <c r="I11" s="57"/>
      <c r="J11" s="57"/>
      <c r="K11" s="44">
        <v>1</v>
      </c>
      <c r="L11" s="50">
        <v>1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47">
        <v>0.04</v>
      </c>
      <c r="AD11" s="48">
        <v>0</v>
      </c>
      <c r="AE11" s="47">
        <f t="shared" si="0"/>
        <v>0</v>
      </c>
      <c r="AF11" s="33" t="s">
        <v>73</v>
      </c>
      <c r="AG11" s="22" t="s">
        <v>22</v>
      </c>
    </row>
    <row r="12" spans="1:33" s="5" customFormat="1" ht="57" customHeight="1" x14ac:dyDescent="0.2">
      <c r="A12" s="54">
        <v>6</v>
      </c>
      <c r="B12" s="4" t="s">
        <v>127</v>
      </c>
      <c r="C12" s="28" t="s">
        <v>128</v>
      </c>
      <c r="D12" s="54" t="s">
        <v>20</v>
      </c>
      <c r="E12" s="38"/>
      <c r="F12" s="38"/>
      <c r="G12" s="38"/>
      <c r="H12" s="38"/>
      <c r="I12" s="57"/>
      <c r="J12" s="57"/>
      <c r="K12" s="8"/>
      <c r="L12" s="57"/>
      <c r="M12" s="44">
        <v>1</v>
      </c>
      <c r="N12" s="60">
        <v>1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7">
        <v>0.04</v>
      </c>
      <c r="AD12" s="48">
        <v>0</v>
      </c>
      <c r="AE12" s="47">
        <f t="shared" si="0"/>
        <v>0</v>
      </c>
      <c r="AF12" s="38" t="s">
        <v>21</v>
      </c>
      <c r="AG12" s="22" t="s">
        <v>22</v>
      </c>
    </row>
    <row r="13" spans="1:33" s="5" customFormat="1" ht="57" customHeight="1" x14ac:dyDescent="0.2">
      <c r="A13" s="54">
        <v>7</v>
      </c>
      <c r="B13" s="4" t="s">
        <v>70</v>
      </c>
      <c r="C13" s="28" t="s">
        <v>71</v>
      </c>
      <c r="D13" s="40" t="s">
        <v>20</v>
      </c>
      <c r="E13" s="38"/>
      <c r="F13" s="38"/>
      <c r="G13" s="38"/>
      <c r="H13" s="38"/>
      <c r="I13" s="8"/>
      <c r="J13" s="8"/>
      <c r="K13" s="44">
        <v>1</v>
      </c>
      <c r="L13" s="50">
        <v>1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47">
        <v>0.04</v>
      </c>
      <c r="AD13" s="48">
        <v>0</v>
      </c>
      <c r="AE13" s="47">
        <f t="shared" si="0"/>
        <v>0</v>
      </c>
      <c r="AF13" s="38" t="s">
        <v>74</v>
      </c>
      <c r="AG13" s="22" t="s">
        <v>22</v>
      </c>
    </row>
    <row r="14" spans="1:33" s="5" customFormat="1" ht="89.25" customHeight="1" x14ac:dyDescent="0.2">
      <c r="A14" s="54">
        <v>8</v>
      </c>
      <c r="B14" s="35" t="s">
        <v>30</v>
      </c>
      <c r="C14" s="4" t="s">
        <v>31</v>
      </c>
      <c r="D14" s="33" t="s">
        <v>20</v>
      </c>
      <c r="E14" s="33"/>
      <c r="F14" s="33"/>
      <c r="G14" s="33"/>
      <c r="H14" s="33"/>
      <c r="I14" s="44">
        <v>1</v>
      </c>
      <c r="J14" s="59"/>
      <c r="K14" s="33"/>
      <c r="L14" s="33"/>
      <c r="M14" s="33"/>
      <c r="N14" s="33"/>
      <c r="O14" s="58"/>
      <c r="P14" s="60">
        <v>1</v>
      </c>
      <c r="Q14" s="33"/>
      <c r="R14" s="33"/>
      <c r="S14" s="8"/>
      <c r="T14" s="14"/>
      <c r="U14" s="8"/>
      <c r="V14" s="14"/>
      <c r="W14" s="33"/>
      <c r="X14" s="33"/>
      <c r="Y14" s="33"/>
      <c r="Z14" s="33"/>
      <c r="AA14" s="33"/>
      <c r="AB14" s="33"/>
      <c r="AC14" s="47">
        <v>0.04</v>
      </c>
      <c r="AD14" s="48">
        <v>1</v>
      </c>
      <c r="AE14" s="47">
        <f t="shared" si="0"/>
        <v>0.04</v>
      </c>
      <c r="AF14" s="33" t="s">
        <v>72</v>
      </c>
      <c r="AG14" s="33" t="s">
        <v>32</v>
      </c>
    </row>
    <row r="15" spans="1:33" s="5" customFormat="1" ht="81.75" customHeight="1" x14ac:dyDescent="0.2">
      <c r="A15" s="54">
        <v>9</v>
      </c>
      <c r="B15" s="4" t="s">
        <v>33</v>
      </c>
      <c r="C15" s="4" t="s">
        <v>75</v>
      </c>
      <c r="D15" s="33" t="s">
        <v>20</v>
      </c>
      <c r="E15" s="33"/>
      <c r="F15" s="33"/>
      <c r="G15" s="33"/>
      <c r="H15" s="33"/>
      <c r="I15" s="33"/>
      <c r="J15" s="33"/>
      <c r="K15" s="44">
        <v>1</v>
      </c>
      <c r="L15" s="50">
        <v>1</v>
      </c>
      <c r="M15" s="57"/>
      <c r="N15" s="57"/>
      <c r="O15" s="33"/>
      <c r="P15" s="33"/>
      <c r="Q15" s="58"/>
      <c r="R15" s="33"/>
      <c r="S15" s="8"/>
      <c r="T15" s="14"/>
      <c r="U15" s="33"/>
      <c r="V15" s="33"/>
      <c r="W15" s="33"/>
      <c r="X15" s="33"/>
      <c r="Y15" s="8"/>
      <c r="Z15" s="14"/>
      <c r="AA15" s="33"/>
      <c r="AB15" s="33"/>
      <c r="AC15" s="47">
        <v>0.03</v>
      </c>
      <c r="AD15" s="48">
        <v>0</v>
      </c>
      <c r="AE15" s="47">
        <f t="shared" si="0"/>
        <v>0</v>
      </c>
      <c r="AF15" s="33" t="s">
        <v>34</v>
      </c>
      <c r="AG15" s="33" t="s">
        <v>35</v>
      </c>
    </row>
    <row r="16" spans="1:33" s="5" customFormat="1" ht="143.25" customHeight="1" x14ac:dyDescent="0.2">
      <c r="A16" s="54">
        <v>10</v>
      </c>
      <c r="B16" s="35" t="s">
        <v>36</v>
      </c>
      <c r="C16" s="4" t="s">
        <v>115</v>
      </c>
      <c r="D16" s="33" t="s">
        <v>134</v>
      </c>
      <c r="E16" s="9"/>
      <c r="F16" s="9"/>
      <c r="G16" s="58"/>
      <c r="H16" s="57"/>
      <c r="I16" s="7">
        <v>1</v>
      </c>
      <c r="J16" s="50">
        <v>1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47">
        <v>0.04</v>
      </c>
      <c r="AD16" s="48">
        <v>0</v>
      </c>
      <c r="AE16" s="47">
        <f t="shared" si="0"/>
        <v>0</v>
      </c>
      <c r="AF16" s="33" t="s">
        <v>116</v>
      </c>
      <c r="AG16" s="33" t="s">
        <v>35</v>
      </c>
    </row>
    <row r="17" spans="1:33" s="5" customFormat="1" ht="54" customHeight="1" x14ac:dyDescent="0.2">
      <c r="A17" s="54">
        <v>11</v>
      </c>
      <c r="B17" s="41" t="s">
        <v>82</v>
      </c>
      <c r="C17" s="41" t="s">
        <v>83</v>
      </c>
      <c r="D17" s="38" t="s">
        <v>20</v>
      </c>
      <c r="E17" s="44">
        <v>1</v>
      </c>
      <c r="F17" s="50">
        <v>1</v>
      </c>
      <c r="G17" s="44">
        <v>1</v>
      </c>
      <c r="H17" s="50">
        <v>1</v>
      </c>
      <c r="I17" s="44">
        <v>1</v>
      </c>
      <c r="J17" s="50">
        <v>1</v>
      </c>
      <c r="K17" s="15"/>
      <c r="L17" s="15"/>
      <c r="M17" s="14"/>
      <c r="N17" s="14"/>
      <c r="O17" s="44">
        <v>1</v>
      </c>
      <c r="P17" s="50">
        <v>1</v>
      </c>
      <c r="Q17" s="15"/>
      <c r="R17" s="15"/>
      <c r="S17" s="15"/>
      <c r="T17" s="15"/>
      <c r="U17" s="15"/>
      <c r="V17" s="15"/>
      <c r="W17" s="58"/>
      <c r="X17" s="38"/>
      <c r="Y17" s="15"/>
      <c r="Z17" s="15"/>
      <c r="AA17" s="15"/>
      <c r="AB17" s="15"/>
      <c r="AC17" s="47">
        <v>3.7999999999999999E-2</v>
      </c>
      <c r="AD17" s="48">
        <v>0.5</v>
      </c>
      <c r="AE17" s="47">
        <f t="shared" si="0"/>
        <v>1.9E-2</v>
      </c>
      <c r="AF17" s="38" t="s">
        <v>81</v>
      </c>
      <c r="AG17" s="38" t="s">
        <v>35</v>
      </c>
    </row>
    <row r="18" spans="1:33" s="5" customFormat="1" ht="56.25" customHeight="1" x14ac:dyDescent="0.2">
      <c r="A18" s="54">
        <v>12</v>
      </c>
      <c r="B18" s="35" t="s">
        <v>77</v>
      </c>
      <c r="C18" s="4" t="s">
        <v>78</v>
      </c>
      <c r="D18" s="33" t="s">
        <v>20</v>
      </c>
      <c r="E18" s="44">
        <v>1</v>
      </c>
      <c r="F18" s="50">
        <v>1</v>
      </c>
      <c r="G18" s="44">
        <v>1</v>
      </c>
      <c r="H18" s="50">
        <v>1</v>
      </c>
      <c r="I18" s="44">
        <v>1</v>
      </c>
      <c r="J18" s="50">
        <v>1</v>
      </c>
      <c r="K18" s="33"/>
      <c r="L18" s="33"/>
      <c r="M18" s="9"/>
      <c r="N18" s="9"/>
      <c r="O18" s="44">
        <v>1</v>
      </c>
      <c r="P18" s="57"/>
      <c r="Q18" s="58"/>
      <c r="R18" s="33"/>
      <c r="S18" s="33"/>
      <c r="T18" s="60">
        <v>1</v>
      </c>
      <c r="U18" s="33"/>
      <c r="V18" s="33"/>
      <c r="W18" s="33"/>
      <c r="X18" s="33"/>
      <c r="Y18" s="8"/>
      <c r="Z18" s="14"/>
      <c r="AA18" s="38"/>
      <c r="AB18" s="33"/>
      <c r="AC18" s="47">
        <v>3.7999999999999999E-2</v>
      </c>
      <c r="AD18" s="48">
        <v>0.5</v>
      </c>
      <c r="AE18" s="47">
        <f t="shared" si="0"/>
        <v>1.9E-2</v>
      </c>
      <c r="AF18" s="33" t="s">
        <v>107</v>
      </c>
      <c r="AG18" s="33" t="s">
        <v>35</v>
      </c>
    </row>
    <row r="19" spans="1:33" s="5" customFormat="1" ht="56.25" customHeight="1" x14ac:dyDescent="0.2">
      <c r="A19" s="54">
        <v>13</v>
      </c>
      <c r="B19" s="56" t="s">
        <v>132</v>
      </c>
      <c r="C19" s="4" t="s">
        <v>133</v>
      </c>
      <c r="D19" s="38" t="s">
        <v>20</v>
      </c>
      <c r="E19" s="54"/>
      <c r="F19" s="54"/>
      <c r="G19" s="54"/>
      <c r="H19" s="54"/>
      <c r="I19" s="54"/>
      <c r="J19" s="54"/>
      <c r="K19" s="38"/>
      <c r="L19" s="38"/>
      <c r="M19" s="44">
        <v>1</v>
      </c>
      <c r="N19" s="60">
        <v>1</v>
      </c>
      <c r="O19" s="8"/>
      <c r="P19" s="57"/>
      <c r="Q19" s="58"/>
      <c r="R19" s="38"/>
      <c r="S19" s="38"/>
      <c r="T19" s="38"/>
      <c r="U19" s="38"/>
      <c r="V19" s="38"/>
      <c r="W19" s="38"/>
      <c r="X19" s="38"/>
      <c r="Y19" s="8"/>
      <c r="Z19" s="14"/>
      <c r="AA19" s="38"/>
      <c r="AB19" s="38"/>
      <c r="AC19" s="47">
        <v>0.01</v>
      </c>
      <c r="AD19" s="48">
        <v>0</v>
      </c>
      <c r="AE19" s="47">
        <f t="shared" si="0"/>
        <v>0</v>
      </c>
      <c r="AF19" s="38" t="s">
        <v>145</v>
      </c>
      <c r="AG19" s="38" t="s">
        <v>35</v>
      </c>
    </row>
    <row r="20" spans="1:33" s="5" customFormat="1" ht="56.25" customHeight="1" x14ac:dyDescent="0.2">
      <c r="A20" s="54">
        <v>14</v>
      </c>
      <c r="B20" s="56" t="s">
        <v>135</v>
      </c>
      <c r="C20" s="4" t="s">
        <v>146</v>
      </c>
      <c r="D20" s="38" t="s">
        <v>134</v>
      </c>
      <c r="E20" s="54"/>
      <c r="F20" s="54"/>
      <c r="G20" s="54"/>
      <c r="H20" s="54"/>
      <c r="I20" s="54"/>
      <c r="J20" s="54"/>
      <c r="K20" s="38"/>
      <c r="L20" s="38"/>
      <c r="M20" s="44">
        <v>1</v>
      </c>
      <c r="N20" s="60">
        <v>1</v>
      </c>
      <c r="O20" s="8"/>
      <c r="P20" s="57"/>
      <c r="Q20" s="58"/>
      <c r="R20" s="38"/>
      <c r="S20" s="38"/>
      <c r="T20" s="38"/>
      <c r="U20" s="38"/>
      <c r="V20" s="38"/>
      <c r="W20" s="38"/>
      <c r="X20" s="38"/>
      <c r="Y20" s="8"/>
      <c r="Z20" s="14"/>
      <c r="AA20" s="38"/>
      <c r="AB20" s="38"/>
      <c r="AC20" s="47">
        <v>0.01</v>
      </c>
      <c r="AD20" s="48">
        <v>0</v>
      </c>
      <c r="AE20" s="47">
        <f t="shared" si="0"/>
        <v>0</v>
      </c>
      <c r="AF20" s="38" t="s">
        <v>145</v>
      </c>
      <c r="AG20" s="38" t="s">
        <v>35</v>
      </c>
    </row>
    <row r="21" spans="1:33" s="5" customFormat="1" ht="56.25" customHeight="1" x14ac:dyDescent="0.2">
      <c r="A21" s="54">
        <v>15</v>
      </c>
      <c r="B21" s="41" t="s">
        <v>79</v>
      </c>
      <c r="C21" s="41" t="s">
        <v>80</v>
      </c>
      <c r="D21" s="38" t="s">
        <v>20</v>
      </c>
      <c r="E21" s="9"/>
      <c r="F21" s="9"/>
      <c r="G21" s="38"/>
      <c r="H21" s="38"/>
      <c r="I21" s="44">
        <v>1</v>
      </c>
      <c r="J21" s="50">
        <v>1</v>
      </c>
      <c r="K21" s="38"/>
      <c r="L21" s="38"/>
      <c r="M21" s="9"/>
      <c r="N21" s="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8"/>
      <c r="Z21" s="14"/>
      <c r="AA21" s="58"/>
      <c r="AB21" s="38"/>
      <c r="AC21" s="47">
        <v>3.7999999999999999E-2</v>
      </c>
      <c r="AD21" s="48">
        <v>0.5</v>
      </c>
      <c r="AE21" s="47">
        <f t="shared" si="0"/>
        <v>1.9E-2</v>
      </c>
      <c r="AF21" s="38" t="s">
        <v>108</v>
      </c>
      <c r="AG21" s="38" t="s">
        <v>32</v>
      </c>
    </row>
    <row r="22" spans="1:33" s="5" customFormat="1" ht="67.5" customHeight="1" x14ac:dyDescent="0.2">
      <c r="A22" s="54">
        <v>16</v>
      </c>
      <c r="B22" s="39" t="s">
        <v>129</v>
      </c>
      <c r="C22" s="4" t="s">
        <v>76</v>
      </c>
      <c r="D22" s="38" t="s">
        <v>20</v>
      </c>
      <c r="E22" s="9"/>
      <c r="F22" s="9"/>
      <c r="G22" s="38"/>
      <c r="H22" s="38"/>
      <c r="I22" s="38"/>
      <c r="J22" s="38"/>
      <c r="K22" s="38"/>
      <c r="L22" s="38"/>
      <c r="M22" s="38"/>
      <c r="N22" s="38"/>
      <c r="O22" s="7">
        <v>1</v>
      </c>
      <c r="P22" s="57"/>
      <c r="Q22" s="38"/>
      <c r="R22" s="38"/>
      <c r="S22" s="8"/>
      <c r="T22" s="50">
        <v>1</v>
      </c>
      <c r="U22" s="38"/>
      <c r="V22" s="38"/>
      <c r="W22" s="38"/>
      <c r="X22" s="38"/>
      <c r="Y22" s="38"/>
      <c r="Z22" s="38"/>
      <c r="AA22" s="38"/>
      <c r="AB22" s="38"/>
      <c r="AC22" s="47">
        <v>3.7999999999999999E-2</v>
      </c>
      <c r="AD22" s="48">
        <v>0</v>
      </c>
      <c r="AE22" s="47">
        <f t="shared" si="0"/>
        <v>0</v>
      </c>
      <c r="AF22" s="38" t="s">
        <v>107</v>
      </c>
      <c r="AG22" s="38" t="s">
        <v>32</v>
      </c>
    </row>
    <row r="23" spans="1:33" s="5" customFormat="1" ht="67.5" customHeight="1" x14ac:dyDescent="0.2">
      <c r="A23" s="54">
        <v>17</v>
      </c>
      <c r="B23" s="39" t="s">
        <v>92</v>
      </c>
      <c r="C23" s="4" t="s">
        <v>109</v>
      </c>
      <c r="D23" s="38" t="s">
        <v>20</v>
      </c>
      <c r="E23" s="9"/>
      <c r="F23" s="9"/>
      <c r="G23" s="38"/>
      <c r="H23" s="38"/>
      <c r="I23" s="38"/>
      <c r="J23" s="38"/>
      <c r="K23" s="38"/>
      <c r="L23" s="38"/>
      <c r="N23" s="38"/>
      <c r="O23" s="7">
        <v>1</v>
      </c>
      <c r="P23" s="38"/>
      <c r="Q23" s="38"/>
      <c r="R23" s="38"/>
      <c r="S23" s="8"/>
      <c r="T23" s="14"/>
      <c r="U23" s="38"/>
      <c r="V23" s="38"/>
      <c r="W23" s="38"/>
      <c r="X23" s="38"/>
      <c r="Y23" s="38"/>
      <c r="Z23" s="38"/>
      <c r="AA23" s="38"/>
      <c r="AB23" s="38"/>
      <c r="AC23" s="47">
        <v>3.7999999999999999E-2</v>
      </c>
      <c r="AD23" s="48">
        <v>0</v>
      </c>
      <c r="AE23" s="47">
        <f t="shared" si="0"/>
        <v>0</v>
      </c>
      <c r="AF23" s="38" t="s">
        <v>110</v>
      </c>
      <c r="AG23" s="38" t="s">
        <v>35</v>
      </c>
    </row>
    <row r="24" spans="1:33" s="5" customFormat="1" ht="21.75" customHeight="1" x14ac:dyDescent="0.2">
      <c r="A24" s="114">
        <v>18</v>
      </c>
      <c r="B24" s="115" t="s">
        <v>39</v>
      </c>
      <c r="C24" s="10" t="s">
        <v>40</v>
      </c>
      <c r="D24" s="116" t="s">
        <v>41</v>
      </c>
      <c r="E24" s="9"/>
      <c r="F24" s="9"/>
      <c r="G24" s="33"/>
      <c r="H24" s="33"/>
      <c r="I24" s="33"/>
      <c r="J24" s="33"/>
      <c r="K24" s="33"/>
      <c r="L24" s="60">
        <v>1</v>
      </c>
      <c r="M24" s="33"/>
      <c r="N24" s="33"/>
      <c r="O24" s="7">
        <v>1</v>
      </c>
      <c r="P24" s="33"/>
      <c r="Q24" s="33"/>
      <c r="R24" s="60">
        <v>1</v>
      </c>
      <c r="S24" s="33"/>
      <c r="T24" s="33"/>
      <c r="U24" s="33"/>
      <c r="V24" s="33"/>
      <c r="W24" s="33"/>
      <c r="X24" s="33"/>
      <c r="Y24" s="33"/>
      <c r="Z24" s="33"/>
      <c r="AA24" s="7">
        <v>1</v>
      </c>
      <c r="AB24" s="60">
        <v>1</v>
      </c>
      <c r="AC24" s="47">
        <v>6.4000000000000003E-3</v>
      </c>
      <c r="AD24" s="48">
        <v>0</v>
      </c>
      <c r="AE24" s="47">
        <f t="shared" si="0"/>
        <v>0</v>
      </c>
      <c r="AF24" s="38" t="s">
        <v>111</v>
      </c>
      <c r="AG24" s="112" t="s">
        <v>35</v>
      </c>
    </row>
    <row r="25" spans="1:33" s="12" customFormat="1" ht="21.75" customHeight="1" x14ac:dyDescent="0.25">
      <c r="A25" s="114"/>
      <c r="B25" s="115"/>
      <c r="C25" s="10" t="s">
        <v>42</v>
      </c>
      <c r="D25" s="117"/>
      <c r="E25" s="11"/>
      <c r="F25" s="11"/>
      <c r="G25" s="58"/>
      <c r="H25" s="58"/>
      <c r="I25" s="58"/>
      <c r="J25" s="58"/>
      <c r="K25" s="7">
        <v>1</v>
      </c>
      <c r="L25" s="33"/>
      <c r="M25" s="7">
        <v>1</v>
      </c>
      <c r="N25" s="33"/>
      <c r="O25" s="7">
        <v>1</v>
      </c>
      <c r="P25" s="33"/>
      <c r="Q25" s="7">
        <v>1</v>
      </c>
      <c r="R25" s="60">
        <v>1</v>
      </c>
      <c r="S25" s="7">
        <v>1</v>
      </c>
      <c r="T25" s="33"/>
      <c r="U25" s="7">
        <v>1</v>
      </c>
      <c r="V25" s="33"/>
      <c r="W25" s="7">
        <v>1</v>
      </c>
      <c r="X25" s="33"/>
      <c r="Y25" s="7">
        <v>1</v>
      </c>
      <c r="Z25" s="33"/>
      <c r="AA25" s="7">
        <v>1</v>
      </c>
      <c r="AB25" s="33"/>
      <c r="AC25" s="47">
        <v>6.4000000000000003E-3</v>
      </c>
      <c r="AD25" s="48">
        <v>0</v>
      </c>
      <c r="AE25" s="47">
        <f t="shared" si="0"/>
        <v>0</v>
      </c>
      <c r="AF25" s="38" t="s">
        <v>111</v>
      </c>
      <c r="AG25" s="119"/>
    </row>
    <row r="26" spans="1:33" s="5" customFormat="1" ht="21.75" customHeight="1" x14ac:dyDescent="0.2">
      <c r="A26" s="114"/>
      <c r="B26" s="115"/>
      <c r="C26" s="10" t="s">
        <v>43</v>
      </c>
      <c r="D26" s="117"/>
      <c r="E26" s="9"/>
      <c r="F26" s="9"/>
      <c r="G26" s="33"/>
      <c r="H26" s="33"/>
      <c r="I26" s="33"/>
      <c r="J26" s="33"/>
      <c r="K26" s="33"/>
      <c r="L26" s="33"/>
      <c r="M26" s="33"/>
      <c r="N26" s="33"/>
      <c r="O26" s="7">
        <v>1</v>
      </c>
      <c r="P26" s="33"/>
      <c r="Q26" s="33"/>
      <c r="R26" s="60">
        <v>1</v>
      </c>
      <c r="S26" s="33"/>
      <c r="T26" s="33"/>
      <c r="U26" s="33"/>
      <c r="V26" s="33"/>
      <c r="W26" s="33"/>
      <c r="X26" s="33"/>
      <c r="Y26" s="33"/>
      <c r="Z26" s="33"/>
      <c r="AA26" s="7">
        <v>1</v>
      </c>
      <c r="AB26" s="60">
        <v>1</v>
      </c>
      <c r="AC26" s="47">
        <v>6.4000000000000003E-3</v>
      </c>
      <c r="AD26" s="48">
        <v>0</v>
      </c>
      <c r="AE26" s="47">
        <f t="shared" si="0"/>
        <v>0</v>
      </c>
      <c r="AF26" s="38" t="s">
        <v>111</v>
      </c>
      <c r="AG26" s="119"/>
    </row>
    <row r="27" spans="1:33" s="5" customFormat="1" ht="21.75" customHeight="1" x14ac:dyDescent="0.2">
      <c r="A27" s="114"/>
      <c r="B27" s="115"/>
      <c r="C27" s="10" t="s">
        <v>94</v>
      </c>
      <c r="D27" s="117"/>
      <c r="E27" s="9"/>
      <c r="F27" s="9"/>
      <c r="G27" s="38"/>
      <c r="H27" s="38"/>
      <c r="I27" s="58"/>
      <c r="J27" s="38"/>
      <c r="K27" s="38"/>
      <c r="L27" s="38"/>
      <c r="M27" s="38"/>
      <c r="N27" s="38"/>
      <c r="O27" s="7">
        <v>1</v>
      </c>
      <c r="P27" s="38"/>
      <c r="Q27" s="38"/>
      <c r="R27" s="60">
        <v>1</v>
      </c>
      <c r="S27" s="38"/>
      <c r="T27" s="38"/>
      <c r="U27" s="38"/>
      <c r="V27" s="38"/>
      <c r="W27" s="38"/>
      <c r="X27" s="38"/>
      <c r="Y27" s="7">
        <v>1</v>
      </c>
      <c r="Z27" s="38"/>
      <c r="AA27" s="7">
        <v>1</v>
      </c>
      <c r="AB27" s="38"/>
      <c r="AC27" s="47">
        <v>6.4000000000000003E-3</v>
      </c>
      <c r="AD27" s="48">
        <v>0</v>
      </c>
      <c r="AE27" s="47">
        <f t="shared" si="0"/>
        <v>0</v>
      </c>
      <c r="AF27" s="38" t="s">
        <v>111</v>
      </c>
      <c r="AG27" s="119"/>
    </row>
    <row r="28" spans="1:33" s="5" customFormat="1" ht="21.75" customHeight="1" x14ac:dyDescent="0.2">
      <c r="A28" s="114"/>
      <c r="B28" s="115"/>
      <c r="C28" s="10" t="s">
        <v>44</v>
      </c>
      <c r="D28" s="118"/>
      <c r="E28" s="9"/>
      <c r="F28" s="9"/>
      <c r="G28" s="33"/>
      <c r="H28" s="33"/>
      <c r="I28" s="33"/>
      <c r="J28" s="33"/>
      <c r="K28" s="33"/>
      <c r="L28" s="33"/>
      <c r="N28" s="33"/>
      <c r="O28" s="7">
        <v>1</v>
      </c>
      <c r="P28" s="33"/>
      <c r="Q28" s="33"/>
      <c r="R28" s="60">
        <v>1</v>
      </c>
      <c r="S28" s="33"/>
      <c r="T28" s="33"/>
      <c r="U28" s="8"/>
      <c r="V28" s="14"/>
      <c r="W28" s="8"/>
      <c r="X28" s="38"/>
      <c r="Y28" s="33"/>
      <c r="Z28" s="33"/>
      <c r="AA28" s="7">
        <v>1</v>
      </c>
      <c r="AB28" s="33"/>
      <c r="AC28" s="47">
        <v>6.4000000000000003E-3</v>
      </c>
      <c r="AD28" s="48">
        <v>0</v>
      </c>
      <c r="AE28" s="47">
        <f t="shared" si="0"/>
        <v>0</v>
      </c>
      <c r="AF28" s="38" t="s">
        <v>111</v>
      </c>
      <c r="AG28" s="113"/>
    </row>
    <row r="29" spans="1:33" s="5" customFormat="1" ht="56.25" customHeight="1" x14ac:dyDescent="0.2">
      <c r="A29" s="34">
        <v>19</v>
      </c>
      <c r="B29" s="35" t="s">
        <v>45</v>
      </c>
      <c r="C29" s="13" t="s">
        <v>46</v>
      </c>
      <c r="D29" s="36" t="s">
        <v>47</v>
      </c>
      <c r="E29" s="14"/>
      <c r="F29" s="14"/>
      <c r="G29" s="15"/>
      <c r="H29" s="15"/>
      <c r="I29" s="15"/>
      <c r="J29" s="15"/>
      <c r="K29" s="7">
        <v>1</v>
      </c>
      <c r="L29" s="50">
        <v>1</v>
      </c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8"/>
      <c r="X29" s="38"/>
      <c r="Y29" s="15"/>
      <c r="Z29" s="15"/>
      <c r="AA29" s="15"/>
      <c r="AB29" s="15"/>
      <c r="AC29" s="47">
        <v>0.03</v>
      </c>
      <c r="AD29" s="48">
        <v>0</v>
      </c>
      <c r="AE29" s="47">
        <f t="shared" si="0"/>
        <v>0</v>
      </c>
      <c r="AF29" s="33" t="s">
        <v>112</v>
      </c>
      <c r="AG29" s="33" t="s">
        <v>35</v>
      </c>
    </row>
    <row r="30" spans="1:33" s="5" customFormat="1" ht="47.25" customHeight="1" x14ac:dyDescent="0.2">
      <c r="A30" s="55">
        <v>20</v>
      </c>
      <c r="B30" s="35" t="s">
        <v>49</v>
      </c>
      <c r="C30" s="13" t="s">
        <v>85</v>
      </c>
      <c r="D30" s="36" t="s">
        <v>48</v>
      </c>
      <c r="E30" s="14"/>
      <c r="F30" s="14"/>
      <c r="G30" s="15"/>
      <c r="H30" s="15"/>
      <c r="I30" s="15"/>
      <c r="J30" s="15"/>
      <c r="K30" s="15"/>
      <c r="L30" s="15"/>
      <c r="M30" s="14"/>
      <c r="N30" s="14"/>
      <c r="O30" s="14"/>
      <c r="P30" s="33"/>
      <c r="Q30" s="38"/>
      <c r="R30" s="50">
        <v>1</v>
      </c>
      <c r="S30" s="15"/>
      <c r="T30" s="15"/>
      <c r="U30" s="15"/>
      <c r="V30" s="15"/>
      <c r="W30" s="7">
        <v>1</v>
      </c>
      <c r="X30" s="33"/>
      <c r="Y30" s="15"/>
      <c r="Z30" s="15"/>
      <c r="AA30" s="15"/>
      <c r="AB30" s="15"/>
      <c r="AC30" s="47">
        <v>0.03</v>
      </c>
      <c r="AD30" s="48">
        <v>0</v>
      </c>
      <c r="AE30" s="47">
        <f t="shared" si="0"/>
        <v>0</v>
      </c>
      <c r="AF30" s="33" t="s">
        <v>114</v>
      </c>
      <c r="AG30" s="33" t="s">
        <v>35</v>
      </c>
    </row>
    <row r="31" spans="1:33" s="5" customFormat="1" ht="60.75" customHeight="1" x14ac:dyDescent="0.2">
      <c r="A31" s="55">
        <v>21</v>
      </c>
      <c r="B31" s="35" t="s">
        <v>84</v>
      </c>
      <c r="C31" s="13" t="s">
        <v>126</v>
      </c>
      <c r="D31" s="36" t="s">
        <v>48</v>
      </c>
      <c r="E31" s="14"/>
      <c r="F31" s="14"/>
      <c r="G31" s="15"/>
      <c r="H31" s="15"/>
      <c r="I31" s="15"/>
      <c r="J31" s="15"/>
      <c r="K31" s="38"/>
      <c r="L31" s="15"/>
      <c r="M31" s="14"/>
      <c r="N31" s="14"/>
      <c r="O31" s="8"/>
      <c r="P31" s="14"/>
      <c r="Q31" s="15"/>
      <c r="R31" s="15"/>
      <c r="S31" s="15"/>
      <c r="T31" s="15"/>
      <c r="V31" s="33"/>
      <c r="W31" s="7">
        <v>1</v>
      </c>
      <c r="X31" s="33"/>
      <c r="Y31" s="15"/>
      <c r="Z31" s="15"/>
      <c r="AA31" s="15"/>
      <c r="AB31" s="15"/>
      <c r="AC31" s="47">
        <v>0.03</v>
      </c>
      <c r="AD31" s="48">
        <v>0</v>
      </c>
      <c r="AE31" s="47">
        <f t="shared" si="0"/>
        <v>0</v>
      </c>
      <c r="AF31" s="33" t="s">
        <v>113</v>
      </c>
      <c r="AG31" s="33" t="s">
        <v>35</v>
      </c>
    </row>
    <row r="32" spans="1:33" s="5" customFormat="1" ht="56.25" customHeight="1" x14ac:dyDescent="0.2">
      <c r="A32" s="55">
        <v>22</v>
      </c>
      <c r="B32" s="39" t="s">
        <v>37</v>
      </c>
      <c r="C32" s="4" t="s">
        <v>38</v>
      </c>
      <c r="D32" s="38" t="s">
        <v>20</v>
      </c>
      <c r="E32" s="9"/>
      <c r="F32" s="9"/>
      <c r="G32" s="38"/>
      <c r="H32" s="38"/>
      <c r="I32" s="38"/>
      <c r="J32" s="38"/>
      <c r="K32" s="38"/>
      <c r="L32" s="38"/>
      <c r="M32" s="9"/>
      <c r="N32" s="9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8"/>
      <c r="Z32" s="14"/>
      <c r="AA32" s="7">
        <v>1</v>
      </c>
      <c r="AB32" s="38"/>
      <c r="AC32" s="47">
        <v>0.03</v>
      </c>
      <c r="AD32" s="48">
        <v>0</v>
      </c>
      <c r="AE32" s="47">
        <f t="shared" si="0"/>
        <v>0</v>
      </c>
      <c r="AF32" s="38" t="s">
        <v>21</v>
      </c>
      <c r="AG32" s="38" t="s">
        <v>35</v>
      </c>
    </row>
    <row r="33" spans="1:33" s="5" customFormat="1" ht="56.25" customHeight="1" x14ac:dyDescent="0.2">
      <c r="A33" s="55">
        <v>23</v>
      </c>
      <c r="B33" s="39" t="s">
        <v>86</v>
      </c>
      <c r="C33" s="4" t="s">
        <v>87</v>
      </c>
      <c r="D33" s="38" t="s">
        <v>20</v>
      </c>
      <c r="E33" s="9"/>
      <c r="F33" s="9"/>
      <c r="G33" s="38"/>
      <c r="H33" s="38"/>
      <c r="I33" s="38"/>
      <c r="J33" s="38"/>
      <c r="K33" s="38"/>
      <c r="L33" s="38"/>
      <c r="N33" s="9"/>
      <c r="O33" s="38"/>
      <c r="P33" s="38"/>
      <c r="Q33" s="7">
        <v>1</v>
      </c>
      <c r="R33" s="38"/>
      <c r="S33" s="38"/>
      <c r="T33" s="38"/>
      <c r="U33" s="38"/>
      <c r="V33" s="38"/>
      <c r="W33" s="38"/>
      <c r="X33" s="38"/>
      <c r="Y33" s="8"/>
      <c r="Z33" s="14"/>
      <c r="AB33" s="38"/>
      <c r="AC33" s="47">
        <v>0.03</v>
      </c>
      <c r="AD33" s="48">
        <v>0</v>
      </c>
      <c r="AE33" s="47">
        <f t="shared" si="0"/>
        <v>0</v>
      </c>
      <c r="AF33" s="38" t="s">
        <v>113</v>
      </c>
      <c r="AG33" s="38" t="s">
        <v>35</v>
      </c>
    </row>
    <row r="34" spans="1:33" s="5" customFormat="1" ht="56.25" customHeight="1" x14ac:dyDescent="0.2">
      <c r="A34" s="55">
        <v>24</v>
      </c>
      <c r="B34" s="39" t="s">
        <v>88</v>
      </c>
      <c r="C34" s="39" t="s">
        <v>89</v>
      </c>
      <c r="D34" s="38" t="s">
        <v>20</v>
      </c>
      <c r="E34" s="9"/>
      <c r="F34" s="9"/>
      <c r="G34" s="38"/>
      <c r="H34" s="38"/>
      <c r="I34" s="38"/>
      <c r="J34" s="38"/>
      <c r="K34" s="38"/>
      <c r="L34" s="38"/>
      <c r="M34" s="9"/>
      <c r="N34" s="9"/>
      <c r="O34" s="38"/>
      <c r="P34" s="38"/>
      <c r="Q34" s="7">
        <v>1</v>
      </c>
      <c r="R34" s="60">
        <v>1</v>
      </c>
      <c r="S34" s="38"/>
      <c r="T34" s="38"/>
      <c r="U34" s="38"/>
      <c r="V34" s="38"/>
      <c r="W34" s="38"/>
      <c r="X34" s="38"/>
      <c r="Y34" s="8"/>
      <c r="Z34" s="14"/>
      <c r="AA34" s="38"/>
      <c r="AB34" s="38"/>
      <c r="AC34" s="47">
        <v>0.03</v>
      </c>
      <c r="AD34" s="48">
        <v>0</v>
      </c>
      <c r="AE34" s="47">
        <f t="shared" si="0"/>
        <v>0</v>
      </c>
      <c r="AF34" s="38" t="s">
        <v>21</v>
      </c>
      <c r="AG34" s="38" t="s">
        <v>35</v>
      </c>
    </row>
    <row r="35" spans="1:33" s="5" customFormat="1" ht="56.25" customHeight="1" x14ac:dyDescent="0.2">
      <c r="A35" s="55">
        <v>25</v>
      </c>
      <c r="B35" s="39" t="s">
        <v>90</v>
      </c>
      <c r="C35" s="39" t="s">
        <v>91</v>
      </c>
      <c r="D35" s="38" t="s">
        <v>20</v>
      </c>
      <c r="E35" s="9"/>
      <c r="F35" s="9"/>
      <c r="G35" s="38"/>
      <c r="H35" s="38"/>
      <c r="I35" s="38"/>
      <c r="J35" s="38"/>
      <c r="K35" s="7">
        <v>1</v>
      </c>
      <c r="L35" s="60">
        <v>1</v>
      </c>
      <c r="M35" s="9"/>
      <c r="N35" s="9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7">
        <v>1</v>
      </c>
      <c r="Z35" s="60">
        <v>1</v>
      </c>
      <c r="AA35" s="38"/>
      <c r="AB35" s="38"/>
      <c r="AC35" s="47">
        <v>0.03</v>
      </c>
      <c r="AD35" s="48">
        <v>0</v>
      </c>
      <c r="AE35" s="47">
        <f t="shared" si="0"/>
        <v>0</v>
      </c>
      <c r="AF35" s="38" t="s">
        <v>21</v>
      </c>
      <c r="AG35" s="38" t="s">
        <v>35</v>
      </c>
    </row>
    <row r="36" spans="1:33" s="5" customFormat="1" ht="56.25" customHeight="1" x14ac:dyDescent="0.2">
      <c r="A36" s="55">
        <v>26</v>
      </c>
      <c r="B36" s="41" t="s">
        <v>93</v>
      </c>
      <c r="C36" s="41" t="s">
        <v>95</v>
      </c>
      <c r="D36" s="38" t="s">
        <v>20</v>
      </c>
      <c r="E36" s="9"/>
      <c r="F36" s="9"/>
      <c r="G36" s="38"/>
      <c r="H36" s="38"/>
      <c r="I36" s="38"/>
      <c r="J36" s="38"/>
      <c r="K36" s="38"/>
      <c r="L36" s="38"/>
      <c r="M36" s="9"/>
      <c r="N36" s="9"/>
      <c r="O36" s="38"/>
      <c r="P36" s="38"/>
      <c r="Q36" s="7">
        <v>1</v>
      </c>
      <c r="R36" s="60">
        <v>1</v>
      </c>
      <c r="S36" s="38"/>
      <c r="T36" s="38"/>
      <c r="U36" s="38"/>
      <c r="V36" s="38"/>
      <c r="W36" s="38"/>
      <c r="X36" s="38"/>
      <c r="Y36" s="7">
        <v>1</v>
      </c>
      <c r="Z36" s="60">
        <v>1</v>
      </c>
      <c r="AA36" s="38"/>
      <c r="AB36" s="38"/>
      <c r="AC36" s="47">
        <v>0.03</v>
      </c>
      <c r="AD36" s="48">
        <v>0</v>
      </c>
      <c r="AE36" s="47">
        <f t="shared" si="0"/>
        <v>0</v>
      </c>
      <c r="AF36" s="38" t="s">
        <v>21</v>
      </c>
      <c r="AG36" s="38" t="s">
        <v>35</v>
      </c>
    </row>
    <row r="37" spans="1:33" s="5" customFormat="1" ht="56.25" customHeight="1" x14ac:dyDescent="0.2">
      <c r="A37" s="55">
        <v>27</v>
      </c>
      <c r="B37" s="41" t="s">
        <v>96</v>
      </c>
      <c r="C37" s="41" t="s">
        <v>106</v>
      </c>
      <c r="D37" s="38" t="s">
        <v>20</v>
      </c>
      <c r="E37" s="38"/>
      <c r="F37" s="38"/>
      <c r="G37" s="38"/>
      <c r="H37" s="38"/>
      <c r="I37" s="8"/>
      <c r="J37" s="38"/>
      <c r="K37" s="38"/>
      <c r="L37" s="38"/>
      <c r="M37" s="9"/>
      <c r="N37" s="9"/>
      <c r="O37" s="38"/>
      <c r="P37" s="38"/>
      <c r="Q37" s="38"/>
      <c r="R37" s="38"/>
      <c r="S37" s="8"/>
      <c r="T37" s="38"/>
      <c r="U37" s="7">
        <v>1</v>
      </c>
      <c r="V37" s="60">
        <v>1</v>
      </c>
      <c r="W37" s="38"/>
      <c r="X37" s="38"/>
      <c r="Y37" s="8"/>
      <c r="Z37" s="14"/>
      <c r="AA37" s="38"/>
      <c r="AB37" s="38"/>
      <c r="AC37" s="47">
        <v>0.03</v>
      </c>
      <c r="AD37" s="48">
        <v>0</v>
      </c>
      <c r="AE37" s="47">
        <f t="shared" si="0"/>
        <v>0</v>
      </c>
      <c r="AF37" s="38" t="s">
        <v>21</v>
      </c>
      <c r="AG37" s="38" t="s">
        <v>35</v>
      </c>
    </row>
    <row r="38" spans="1:33" s="5" customFormat="1" ht="56.25" customHeight="1" x14ac:dyDescent="0.2">
      <c r="A38" s="55">
        <v>28</v>
      </c>
      <c r="B38" s="56" t="s">
        <v>136</v>
      </c>
      <c r="C38" s="56" t="s">
        <v>137</v>
      </c>
      <c r="D38" s="38" t="s">
        <v>139</v>
      </c>
      <c r="E38" s="38"/>
      <c r="F38" s="38"/>
      <c r="G38" s="38"/>
      <c r="H38" s="38"/>
      <c r="I38" s="8"/>
      <c r="J38" s="38"/>
      <c r="K38" s="38"/>
      <c r="L38" s="38"/>
      <c r="M38" s="9"/>
      <c r="N38" s="9"/>
      <c r="O38" s="38"/>
      <c r="P38" s="38"/>
      <c r="Q38" s="38"/>
      <c r="R38" s="38"/>
      <c r="S38" s="8"/>
      <c r="T38" s="38"/>
      <c r="V38" s="38"/>
      <c r="W38" s="7">
        <v>1</v>
      </c>
      <c r="X38" s="38"/>
      <c r="Y38" s="8"/>
      <c r="Z38" s="60">
        <v>1</v>
      </c>
      <c r="AA38" s="38"/>
      <c r="AB38" s="38"/>
      <c r="AC38" s="47">
        <v>0.02</v>
      </c>
      <c r="AD38" s="48">
        <v>0</v>
      </c>
      <c r="AE38" s="47">
        <f t="shared" si="0"/>
        <v>0</v>
      </c>
      <c r="AF38" s="38" t="s">
        <v>147</v>
      </c>
      <c r="AG38" s="38" t="s">
        <v>32</v>
      </c>
    </row>
    <row r="39" spans="1:33" s="5" customFormat="1" ht="56.25" customHeight="1" x14ac:dyDescent="0.2">
      <c r="A39" s="55">
        <v>29</v>
      </c>
      <c r="B39" s="56" t="s">
        <v>130</v>
      </c>
      <c r="C39" s="56" t="s">
        <v>131</v>
      </c>
      <c r="D39" s="38" t="s">
        <v>20</v>
      </c>
      <c r="E39" s="38"/>
      <c r="F39" s="38"/>
      <c r="G39" s="38"/>
      <c r="H39" s="38"/>
      <c r="I39" s="8"/>
      <c r="J39" s="38"/>
      <c r="K39" s="38"/>
      <c r="L39" s="38"/>
      <c r="M39" s="9"/>
      <c r="N39" s="9"/>
      <c r="O39" s="38"/>
      <c r="P39" s="38"/>
      <c r="Q39" s="38"/>
      <c r="R39" s="38"/>
      <c r="S39" s="7">
        <v>1</v>
      </c>
      <c r="T39" s="38"/>
      <c r="U39" s="38"/>
      <c r="V39" s="38"/>
      <c r="W39" s="38"/>
      <c r="X39" s="38"/>
      <c r="Y39" s="8"/>
      <c r="Z39" s="14"/>
      <c r="AA39" s="38"/>
      <c r="AB39" s="38"/>
      <c r="AC39" s="47">
        <v>0.02</v>
      </c>
      <c r="AD39" s="48">
        <v>0</v>
      </c>
      <c r="AE39" s="47">
        <f t="shared" si="0"/>
        <v>0</v>
      </c>
      <c r="AF39" s="38" t="s">
        <v>21</v>
      </c>
      <c r="AG39" s="38"/>
    </row>
    <row r="40" spans="1:33" s="5" customFormat="1" ht="56.25" customHeight="1" x14ac:dyDescent="0.2">
      <c r="A40" s="55">
        <v>30</v>
      </c>
      <c r="B40" s="41" t="s">
        <v>140</v>
      </c>
      <c r="C40" s="41" t="s">
        <v>142</v>
      </c>
      <c r="D40" s="38" t="s">
        <v>141</v>
      </c>
      <c r="E40" s="9"/>
      <c r="F40" s="9"/>
      <c r="G40" s="38"/>
      <c r="H40" s="38"/>
      <c r="I40" s="38"/>
      <c r="J40" s="38"/>
      <c r="K40" s="38"/>
      <c r="L40" s="38"/>
      <c r="M40" s="9"/>
      <c r="N40" s="9"/>
      <c r="O40" s="38"/>
      <c r="P40" s="38"/>
      <c r="Q40" s="38"/>
      <c r="R40" s="38"/>
      <c r="S40" s="38"/>
      <c r="T40" s="38"/>
      <c r="U40" s="38"/>
      <c r="V40" s="38"/>
      <c r="W40" s="7">
        <v>1</v>
      </c>
      <c r="X40" s="60">
        <v>1</v>
      </c>
      <c r="Y40" s="8"/>
      <c r="Z40" s="14"/>
      <c r="AA40" s="38"/>
      <c r="AB40" s="38"/>
      <c r="AC40" s="47">
        <v>0.02</v>
      </c>
      <c r="AD40" s="48">
        <v>0</v>
      </c>
      <c r="AE40" s="47">
        <f t="shared" si="0"/>
        <v>0</v>
      </c>
      <c r="AF40" s="38" t="s">
        <v>21</v>
      </c>
      <c r="AG40" s="38" t="s">
        <v>35</v>
      </c>
    </row>
    <row r="41" spans="1:33" s="5" customFormat="1" ht="54" customHeight="1" x14ac:dyDescent="0.2">
      <c r="A41" s="55">
        <v>31</v>
      </c>
      <c r="B41" s="41" t="s">
        <v>97</v>
      </c>
      <c r="C41" s="41" t="s">
        <v>98</v>
      </c>
      <c r="D41" s="38" t="s">
        <v>20</v>
      </c>
      <c r="E41" s="14"/>
      <c r="F41" s="14"/>
      <c r="G41" s="15"/>
      <c r="H41" s="15"/>
      <c r="I41" s="15"/>
      <c r="J41" s="15"/>
      <c r="K41" s="15"/>
      <c r="L41" s="15"/>
      <c r="M41" s="14"/>
      <c r="N41" s="14"/>
      <c r="O41" s="15"/>
      <c r="P41" s="15"/>
      <c r="Q41" s="15"/>
      <c r="R41" s="15"/>
      <c r="S41" s="15"/>
      <c r="T41" s="15"/>
      <c r="U41" s="15"/>
      <c r="V41" s="38"/>
      <c r="W41" s="43"/>
      <c r="X41" s="43"/>
      <c r="Y41" s="15"/>
      <c r="Z41" s="15"/>
      <c r="AA41" s="7">
        <v>1</v>
      </c>
      <c r="AB41" s="60">
        <v>1</v>
      </c>
      <c r="AC41" s="47">
        <v>0.03</v>
      </c>
      <c r="AD41" s="48">
        <v>0</v>
      </c>
      <c r="AE41" s="47">
        <f t="shared" si="0"/>
        <v>0</v>
      </c>
      <c r="AF41" s="33" t="s">
        <v>138</v>
      </c>
      <c r="AG41" s="38" t="s">
        <v>35</v>
      </c>
    </row>
    <row r="42" spans="1:33" s="18" customFormat="1" ht="19.5" customHeight="1" x14ac:dyDescent="0.25">
      <c r="A42" s="29"/>
      <c r="B42" s="30" t="s">
        <v>50</v>
      </c>
      <c r="C42" s="31">
        <f>COUNTA(A7:A41)</f>
        <v>31</v>
      </c>
      <c r="D42" s="29"/>
      <c r="E42" s="16">
        <f>SUM(E7:E41)</f>
        <v>2</v>
      </c>
      <c r="F42" s="16">
        <f t="shared" ref="F42:AB42" si="1">SUM(F7:F41)</f>
        <v>2</v>
      </c>
      <c r="G42" s="16">
        <f t="shared" si="1"/>
        <v>2</v>
      </c>
      <c r="H42" s="16">
        <f t="shared" si="1"/>
        <v>2</v>
      </c>
      <c r="I42" s="16">
        <f t="shared" si="1"/>
        <v>7</v>
      </c>
      <c r="J42" s="16">
        <f t="shared" si="1"/>
        <v>6</v>
      </c>
      <c r="K42" s="16">
        <f t="shared" si="1"/>
        <v>8</v>
      </c>
      <c r="L42" s="16">
        <f t="shared" si="1"/>
        <v>8</v>
      </c>
      <c r="M42" s="16">
        <f t="shared" si="1"/>
        <v>4</v>
      </c>
      <c r="N42" s="16">
        <f t="shared" si="1"/>
        <v>3</v>
      </c>
      <c r="O42" s="16">
        <f t="shared" si="1"/>
        <v>9</v>
      </c>
      <c r="P42" s="16">
        <f t="shared" si="1"/>
        <v>2</v>
      </c>
      <c r="Q42" s="16">
        <f t="shared" si="1"/>
        <v>4</v>
      </c>
      <c r="R42" s="16">
        <f t="shared" si="1"/>
        <v>8</v>
      </c>
      <c r="S42" s="16">
        <f t="shared" si="1"/>
        <v>2</v>
      </c>
      <c r="T42" s="16">
        <f t="shared" si="1"/>
        <v>2</v>
      </c>
      <c r="U42" s="16">
        <f t="shared" si="1"/>
        <v>2</v>
      </c>
      <c r="V42" s="16">
        <f t="shared" si="1"/>
        <v>1</v>
      </c>
      <c r="W42" s="16">
        <f t="shared" si="1"/>
        <v>5</v>
      </c>
      <c r="X42" s="16">
        <f t="shared" si="1"/>
        <v>1</v>
      </c>
      <c r="Y42" s="16">
        <f t="shared" si="1"/>
        <v>4</v>
      </c>
      <c r="Z42" s="16">
        <f t="shared" si="1"/>
        <v>3</v>
      </c>
      <c r="AA42" s="16">
        <f t="shared" si="1"/>
        <v>7</v>
      </c>
      <c r="AB42" s="16">
        <f t="shared" si="1"/>
        <v>3</v>
      </c>
      <c r="AC42" s="49">
        <f>SUM(AC7:AC41)</f>
        <v>1.0016</v>
      </c>
      <c r="AD42" s="49"/>
      <c r="AE42" s="46"/>
      <c r="AF42" s="17"/>
      <c r="AG42" s="17"/>
    </row>
    <row r="43" spans="1:33" ht="15.75" x14ac:dyDescent="0.25">
      <c r="B43" s="24" t="s">
        <v>51</v>
      </c>
      <c r="C43" s="26">
        <v>26</v>
      </c>
      <c r="D43" s="27" t="s">
        <v>52</v>
      </c>
      <c r="E43" s="135">
        <f>F42/E42</f>
        <v>1</v>
      </c>
      <c r="F43" s="136"/>
      <c r="G43" s="135">
        <f t="shared" ref="G43" si="2">H42/G42</f>
        <v>1</v>
      </c>
      <c r="H43" s="136"/>
      <c r="I43" s="135">
        <f t="shared" ref="I43" si="3">J42/I42</f>
        <v>0.8571428571428571</v>
      </c>
      <c r="J43" s="136"/>
      <c r="K43" s="135">
        <f t="shared" ref="K43" si="4">L42/K42</f>
        <v>1</v>
      </c>
      <c r="L43" s="136"/>
      <c r="M43" s="135">
        <f t="shared" ref="M43" si="5">N42/M42</f>
        <v>0.75</v>
      </c>
      <c r="N43" s="136"/>
      <c r="O43" s="135">
        <f t="shared" ref="O43" si="6">P42/O42</f>
        <v>0.22222222222222221</v>
      </c>
      <c r="P43" s="136"/>
      <c r="Q43" s="135">
        <f t="shared" ref="Q43" si="7">R42/Q42</f>
        <v>2</v>
      </c>
      <c r="R43" s="136"/>
      <c r="S43" s="135">
        <f t="shared" ref="S43" si="8">T42/S42</f>
        <v>1</v>
      </c>
      <c r="T43" s="136"/>
      <c r="U43" s="135">
        <f t="shared" ref="U43" si="9">V42/U42</f>
        <v>0.5</v>
      </c>
      <c r="V43" s="136"/>
      <c r="W43" s="135">
        <f t="shared" ref="W43" si="10">X42/W42</f>
        <v>0.2</v>
      </c>
      <c r="X43" s="136"/>
      <c r="Y43" s="135">
        <f t="shared" ref="Y43" si="11">Z42/Y42</f>
        <v>0.75</v>
      </c>
      <c r="Z43" s="136"/>
      <c r="AA43" s="135">
        <f t="shared" ref="AA43" si="12">AB42/AA42</f>
        <v>0.42857142857142855</v>
      </c>
      <c r="AB43" s="136"/>
      <c r="AC43" s="46"/>
      <c r="AD43" s="46"/>
      <c r="AE43" s="46"/>
      <c r="AF43" s="25"/>
    </row>
    <row r="44" spans="1:33" x14ac:dyDescent="0.25"/>
    <row r="45" spans="1:33" x14ac:dyDescent="0.25"/>
    <row r="46" spans="1:33" x14ac:dyDescent="0.25"/>
  </sheetData>
  <mergeCells count="43">
    <mergeCell ref="A1:C2"/>
    <mergeCell ref="D1:AG2"/>
    <mergeCell ref="A3:C3"/>
    <mergeCell ref="D3:AG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F9:AF10"/>
    <mergeCell ref="AG9:AG10"/>
    <mergeCell ref="A24:A28"/>
    <mergeCell ref="B24:B28"/>
    <mergeCell ref="D24:D28"/>
    <mergeCell ref="AG24:AG28"/>
    <mergeCell ref="AG4:AG6"/>
    <mergeCell ref="E4:F5"/>
    <mergeCell ref="G4:H5"/>
    <mergeCell ref="I4:J5"/>
    <mergeCell ref="K4:L5"/>
    <mergeCell ref="M4:N5"/>
    <mergeCell ref="O4:P5"/>
    <mergeCell ref="U4:V5"/>
    <mergeCell ref="W4:X5"/>
    <mergeCell ref="Y4:Z5"/>
    <mergeCell ref="AA4:AB5"/>
    <mergeCell ref="Q4:R5"/>
    <mergeCell ref="S4:T5"/>
    <mergeCell ref="AF4:AF6"/>
    <mergeCell ref="AD4:AD6"/>
    <mergeCell ref="AE4:AE6"/>
    <mergeCell ref="A4:A6"/>
    <mergeCell ref="B4:B6"/>
    <mergeCell ref="C4:C6"/>
    <mergeCell ref="D4:D6"/>
    <mergeCell ref="AC4:AC6"/>
  </mergeCells>
  <pageMargins left="0.7" right="0.7" top="0.75" bottom="0.75" header="0.3" footer="0.3"/>
  <pageSetup scale="30" orientation="portrait" r:id="rId1"/>
  <colBreaks count="1" manualBreakCount="1"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38"/>
  <sheetViews>
    <sheetView zoomScale="130" zoomScaleNormal="130" workbookViewId="0">
      <pane ySplit="6" topLeftCell="A25" activePane="bottomLeft" state="frozen"/>
      <selection pane="bottomLeft" activeCell="B10" sqref="B10"/>
    </sheetView>
  </sheetViews>
  <sheetFormatPr baseColWidth="10" defaultColWidth="0" defaultRowHeight="15" zeroHeight="1" x14ac:dyDescent="0.25"/>
  <cols>
    <col min="1" max="1" width="5.42578125" style="86" customWidth="1"/>
    <col min="2" max="2" width="39" style="92" customWidth="1"/>
    <col min="3" max="3" width="28.7109375" style="87" customWidth="1"/>
    <col min="4" max="7" width="2.140625" style="88" customWidth="1"/>
    <col min="8" max="8" width="2.7109375" style="88" customWidth="1"/>
    <col min="9" max="27" width="2.140625" style="88" customWidth="1"/>
    <col min="28" max="28" width="10.85546875" customWidth="1"/>
    <col min="29" max="16384" width="10.85546875" hidden="1"/>
  </cols>
  <sheetData>
    <row r="1" spans="1:27" ht="18.75" customHeight="1" x14ac:dyDescent="0.25">
      <c r="A1" s="137"/>
      <c r="B1" s="137"/>
      <c r="C1" s="138" t="s">
        <v>148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27" ht="18.75" customHeight="1" x14ac:dyDescent="0.25">
      <c r="A2" s="137"/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7" ht="35.25" customHeight="1" x14ac:dyDescent="0.25">
      <c r="A3" s="138" t="s">
        <v>0</v>
      </c>
      <c r="B3" s="138"/>
      <c r="C3" s="144" t="s">
        <v>55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21.75" customHeight="1" x14ac:dyDescent="0.25">
      <c r="A4" s="139" t="s">
        <v>1</v>
      </c>
      <c r="B4" s="139" t="s">
        <v>2</v>
      </c>
      <c r="C4" s="139" t="s">
        <v>4</v>
      </c>
      <c r="D4" s="140" t="s">
        <v>5</v>
      </c>
      <c r="E4" s="140"/>
      <c r="F4" s="140" t="s">
        <v>6</v>
      </c>
      <c r="G4" s="140"/>
      <c r="H4" s="140" t="s">
        <v>7</v>
      </c>
      <c r="I4" s="140"/>
      <c r="J4" s="140" t="s">
        <v>8</v>
      </c>
      <c r="K4" s="140"/>
      <c r="L4" s="140" t="s">
        <v>9</v>
      </c>
      <c r="M4" s="140"/>
      <c r="N4" s="140" t="s">
        <v>10</v>
      </c>
      <c r="O4" s="140"/>
      <c r="P4" s="140" t="s">
        <v>11</v>
      </c>
      <c r="Q4" s="140"/>
      <c r="R4" s="140" t="s">
        <v>12</v>
      </c>
      <c r="S4" s="140"/>
      <c r="T4" s="140" t="s">
        <v>13</v>
      </c>
      <c r="U4" s="140"/>
      <c r="V4" s="140" t="s">
        <v>14</v>
      </c>
      <c r="W4" s="140"/>
      <c r="X4" s="140" t="s">
        <v>15</v>
      </c>
      <c r="Y4" s="140"/>
      <c r="Z4" s="140" t="s">
        <v>16</v>
      </c>
      <c r="AA4" s="140"/>
    </row>
    <row r="5" spans="1:27" ht="21" customHeight="1" x14ac:dyDescent="0.25">
      <c r="A5" s="139"/>
      <c r="B5" s="139"/>
      <c r="C5" s="139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</row>
    <row r="6" spans="1:27" ht="21" customHeight="1" x14ac:dyDescent="0.25">
      <c r="A6" s="62"/>
      <c r="B6" s="62"/>
      <c r="C6" s="62"/>
      <c r="D6" s="63" t="s">
        <v>53</v>
      </c>
      <c r="E6" s="63" t="s">
        <v>54</v>
      </c>
      <c r="F6" s="63" t="s">
        <v>53</v>
      </c>
      <c r="G6" s="63" t="s">
        <v>54</v>
      </c>
      <c r="H6" s="63" t="s">
        <v>53</v>
      </c>
      <c r="I6" s="63" t="s">
        <v>54</v>
      </c>
      <c r="J6" s="63" t="s">
        <v>53</v>
      </c>
      <c r="K6" s="63" t="s">
        <v>54</v>
      </c>
      <c r="L6" s="63" t="s">
        <v>53</v>
      </c>
      <c r="M6" s="63" t="s">
        <v>54</v>
      </c>
      <c r="N6" s="63" t="s">
        <v>53</v>
      </c>
      <c r="O6" s="63" t="s">
        <v>54</v>
      </c>
      <c r="P6" s="63" t="s">
        <v>53</v>
      </c>
      <c r="Q6" s="63" t="s">
        <v>54</v>
      </c>
      <c r="R6" s="63" t="s">
        <v>53</v>
      </c>
      <c r="S6" s="63" t="s">
        <v>54</v>
      </c>
      <c r="T6" s="63" t="s">
        <v>53</v>
      </c>
      <c r="U6" s="63" t="s">
        <v>54</v>
      </c>
      <c r="V6" s="63" t="s">
        <v>53</v>
      </c>
      <c r="W6" s="63" t="s">
        <v>54</v>
      </c>
      <c r="X6" s="63" t="s">
        <v>53</v>
      </c>
      <c r="Y6" s="63" t="s">
        <v>54</v>
      </c>
      <c r="Z6" s="63" t="s">
        <v>53</v>
      </c>
      <c r="AA6" s="63" t="s">
        <v>54</v>
      </c>
    </row>
    <row r="7" spans="1:27" ht="21" customHeight="1" x14ac:dyDescent="0.25">
      <c r="A7" s="141" t="s">
        <v>56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s="3" customFormat="1" ht="24" customHeight="1" x14ac:dyDescent="0.25">
      <c r="A8" s="69">
        <v>1</v>
      </c>
      <c r="B8" s="64" t="s">
        <v>150</v>
      </c>
      <c r="C8" s="64" t="s">
        <v>57</v>
      </c>
      <c r="D8" s="65"/>
      <c r="E8" s="65"/>
      <c r="F8" s="65"/>
      <c r="G8" s="65"/>
      <c r="H8" s="66">
        <v>1</v>
      </c>
      <c r="I8" s="65"/>
      <c r="J8" s="65"/>
      <c r="K8" s="65"/>
      <c r="L8" s="65"/>
      <c r="M8" s="65"/>
      <c r="N8" s="65"/>
      <c r="O8" s="67">
        <v>1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</row>
    <row r="9" spans="1:27" s="5" customFormat="1" ht="24" customHeight="1" x14ac:dyDescent="0.2">
      <c r="A9" s="69">
        <v>2</v>
      </c>
      <c r="B9" s="64" t="s">
        <v>58</v>
      </c>
      <c r="C9" s="64" t="s">
        <v>57</v>
      </c>
      <c r="D9" s="65"/>
      <c r="E9" s="65"/>
      <c r="F9" s="65"/>
      <c r="G9" s="65"/>
      <c r="H9" s="66">
        <v>1</v>
      </c>
      <c r="I9" s="65"/>
      <c r="J9" s="65"/>
      <c r="K9" s="65"/>
      <c r="L9" s="65"/>
      <c r="M9" s="65"/>
      <c r="N9" s="65"/>
      <c r="O9" s="65"/>
      <c r="P9" s="70"/>
      <c r="Q9" s="70"/>
      <c r="R9" s="70"/>
      <c r="S9" s="70"/>
      <c r="T9" s="70"/>
      <c r="U9" s="70"/>
      <c r="V9" s="70"/>
      <c r="W9" s="70">
        <v>1</v>
      </c>
      <c r="X9" s="70"/>
      <c r="Y9" s="70"/>
      <c r="Z9" s="70"/>
      <c r="AA9" s="70"/>
    </row>
    <row r="10" spans="1:27" s="5" customFormat="1" ht="56.25" customHeight="1" x14ac:dyDescent="0.2">
      <c r="A10" s="71">
        <v>3</v>
      </c>
      <c r="B10" s="64" t="s">
        <v>151</v>
      </c>
      <c r="C10" s="64" t="s">
        <v>57</v>
      </c>
      <c r="D10" s="65"/>
      <c r="E10" s="65"/>
      <c r="F10" s="65"/>
      <c r="G10" s="65"/>
      <c r="H10" s="66">
        <v>1</v>
      </c>
      <c r="I10" s="65"/>
      <c r="J10" s="65"/>
      <c r="K10" s="65"/>
      <c r="L10" s="65"/>
      <c r="M10" s="65"/>
      <c r="N10" s="65"/>
      <c r="O10" s="65"/>
      <c r="P10" s="70"/>
      <c r="Q10" s="70"/>
      <c r="R10" s="70"/>
      <c r="S10" s="89"/>
      <c r="T10" s="70"/>
      <c r="U10" s="72">
        <v>1</v>
      </c>
      <c r="V10" s="70"/>
      <c r="W10" s="70"/>
      <c r="X10" s="70"/>
      <c r="Y10" s="70"/>
      <c r="Z10" s="70"/>
      <c r="AA10" s="70"/>
    </row>
    <row r="11" spans="1:27" s="6" customFormat="1" ht="24" customHeight="1" x14ac:dyDescent="0.25">
      <c r="A11" s="69">
        <v>4</v>
      </c>
      <c r="B11" s="90" t="s">
        <v>152</v>
      </c>
      <c r="C11" s="64" t="s">
        <v>153</v>
      </c>
      <c r="D11" s="65"/>
      <c r="E11" s="65"/>
      <c r="F11" s="65"/>
      <c r="G11" s="65"/>
      <c r="H11" s="65"/>
      <c r="I11" s="65"/>
      <c r="J11" s="65"/>
      <c r="K11" s="65"/>
      <c r="L11" s="66">
        <v>1</v>
      </c>
      <c r="M11" s="65"/>
      <c r="N11" s="65"/>
      <c r="O11" s="65"/>
      <c r="P11" s="70"/>
      <c r="Q11" s="72">
        <v>1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 spans="1:27" s="6" customFormat="1" ht="28.5" customHeight="1" x14ac:dyDescent="0.25">
      <c r="A12" s="141" t="s">
        <v>59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</row>
    <row r="13" spans="1:27" s="6" customFormat="1" ht="28.5" customHeight="1" x14ac:dyDescent="0.25">
      <c r="A13" s="64">
        <v>4</v>
      </c>
      <c r="B13" s="73" t="s">
        <v>149</v>
      </c>
      <c r="C13" s="64"/>
      <c r="D13" s="65"/>
      <c r="E13" s="65"/>
      <c r="F13" s="70"/>
      <c r="G13" s="65"/>
      <c r="H13" s="66">
        <v>1</v>
      </c>
      <c r="I13" s="65"/>
      <c r="J13" s="65"/>
      <c r="K13" s="65"/>
      <c r="L13" s="65"/>
      <c r="M13" s="65"/>
      <c r="N13" s="65"/>
      <c r="O13" s="67">
        <v>1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27" s="5" customFormat="1" ht="22.5" customHeight="1" x14ac:dyDescent="0.2">
      <c r="A14" s="69">
        <v>5</v>
      </c>
      <c r="B14" s="73" t="s">
        <v>60</v>
      </c>
      <c r="C14" s="64" t="s">
        <v>57</v>
      </c>
      <c r="D14" s="65"/>
      <c r="E14" s="65"/>
      <c r="F14" s="65"/>
      <c r="G14" s="65"/>
      <c r="H14" s="66">
        <v>1</v>
      </c>
      <c r="I14" s="65"/>
      <c r="J14" s="65"/>
      <c r="K14" s="65"/>
      <c r="L14" s="65"/>
      <c r="M14" s="65"/>
      <c r="N14" s="65"/>
      <c r="O14" s="65"/>
      <c r="P14" s="74"/>
      <c r="Q14" s="74"/>
      <c r="R14" s="74"/>
      <c r="S14" s="74"/>
      <c r="T14" s="74"/>
      <c r="U14" s="74"/>
      <c r="V14" s="74"/>
      <c r="W14" s="74"/>
      <c r="X14" s="74"/>
      <c r="Y14" s="67">
        <v>1</v>
      </c>
      <c r="Z14" s="74"/>
      <c r="AA14" s="74"/>
    </row>
    <row r="15" spans="1:27" s="5" customFormat="1" ht="22.5" customHeight="1" x14ac:dyDescent="0.2">
      <c r="A15" s="69">
        <v>6</v>
      </c>
      <c r="B15" s="73" t="s">
        <v>61</v>
      </c>
      <c r="C15" s="64" t="s">
        <v>57</v>
      </c>
      <c r="D15" s="65"/>
      <c r="E15" s="65"/>
      <c r="F15" s="65"/>
      <c r="G15" s="65"/>
      <c r="H15" s="65"/>
      <c r="I15" s="65"/>
      <c r="J15" s="66">
        <v>1</v>
      </c>
      <c r="K15" s="65"/>
      <c r="L15" s="65"/>
      <c r="M15" s="65"/>
      <c r="N15" s="65"/>
      <c r="O15" s="65"/>
      <c r="P15" s="74"/>
      <c r="Q15" s="74"/>
      <c r="R15" s="74"/>
      <c r="S15" s="74"/>
      <c r="T15" s="74"/>
      <c r="U15" s="74"/>
      <c r="V15" s="74"/>
      <c r="W15" s="74"/>
      <c r="X15" s="74"/>
      <c r="Y15" s="67">
        <v>1</v>
      </c>
      <c r="Z15" s="74"/>
      <c r="AA15" s="74"/>
    </row>
    <row r="16" spans="1:27" s="5" customFormat="1" ht="22.5" customHeight="1" x14ac:dyDescent="0.2">
      <c r="A16" s="69">
        <v>7</v>
      </c>
      <c r="B16" s="75" t="s">
        <v>62</v>
      </c>
      <c r="C16" s="64" t="s">
        <v>57</v>
      </c>
      <c r="D16" s="65"/>
      <c r="E16" s="65"/>
      <c r="F16" s="65"/>
      <c r="G16" s="65"/>
      <c r="H16" s="65"/>
      <c r="I16" s="65"/>
      <c r="J16" s="65"/>
      <c r="K16" s="74"/>
      <c r="L16" s="66">
        <v>1</v>
      </c>
      <c r="M16" s="65"/>
      <c r="N16" s="65"/>
      <c r="O16" s="65"/>
      <c r="P16" s="74"/>
      <c r="Q16" s="74"/>
      <c r="R16" s="74"/>
      <c r="S16" s="74"/>
      <c r="T16" s="74"/>
      <c r="U16" s="74"/>
      <c r="V16" s="74"/>
      <c r="W16" s="74"/>
      <c r="X16" s="74"/>
      <c r="Y16" s="67">
        <v>1</v>
      </c>
      <c r="Z16" s="74"/>
      <c r="AA16" s="74"/>
    </row>
    <row r="17" spans="1:28" s="5" customFormat="1" ht="22.5" customHeight="1" x14ac:dyDescent="0.2">
      <c r="A17" s="141" t="s">
        <v>63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</row>
    <row r="18" spans="1:28" s="5" customFormat="1" ht="30.75" customHeight="1" x14ac:dyDescent="0.2">
      <c r="A18" s="69">
        <v>8</v>
      </c>
      <c r="B18" s="75" t="s">
        <v>149</v>
      </c>
      <c r="C18" s="64" t="s">
        <v>57</v>
      </c>
      <c r="D18" s="65"/>
      <c r="E18" s="65"/>
      <c r="F18" s="65"/>
      <c r="G18" s="74"/>
      <c r="H18" s="66">
        <v>1</v>
      </c>
      <c r="I18" s="65"/>
      <c r="J18" s="65"/>
      <c r="K18" s="65"/>
      <c r="L18" s="65"/>
      <c r="M18" s="65"/>
      <c r="N18" s="65"/>
      <c r="O18" s="65"/>
      <c r="P18" s="74"/>
      <c r="Q18" s="74"/>
      <c r="R18" s="67">
        <v>1</v>
      </c>
      <c r="S18" s="74"/>
      <c r="T18" s="74"/>
      <c r="U18" s="74"/>
      <c r="V18" s="74"/>
      <c r="W18" s="74"/>
      <c r="X18" s="74"/>
      <c r="Y18" s="74"/>
      <c r="Z18" s="74"/>
      <c r="AA18" s="74"/>
    </row>
    <row r="19" spans="1:28" s="5" customFormat="1" ht="30.75" customHeight="1" x14ac:dyDescent="0.2">
      <c r="A19" s="69">
        <v>9</v>
      </c>
      <c r="B19" s="75" t="s">
        <v>64</v>
      </c>
      <c r="C19" s="64" t="s">
        <v>57</v>
      </c>
      <c r="D19" s="65"/>
      <c r="E19" s="65"/>
      <c r="F19" s="65"/>
      <c r="G19" s="74"/>
      <c r="H19" s="66">
        <v>1</v>
      </c>
      <c r="I19" s="65"/>
      <c r="J19" s="65"/>
      <c r="K19" s="65"/>
      <c r="L19" s="65"/>
      <c r="M19" s="65"/>
      <c r="N19" s="65"/>
      <c r="O19" s="65"/>
      <c r="P19" s="74"/>
      <c r="Q19" s="74"/>
      <c r="R19" s="67">
        <v>1</v>
      </c>
      <c r="S19" s="74"/>
      <c r="T19" s="74"/>
      <c r="U19" s="74"/>
      <c r="V19" s="74"/>
      <c r="W19" s="74"/>
      <c r="X19" s="74"/>
      <c r="Y19" s="74"/>
      <c r="Z19" s="74"/>
      <c r="AA19" s="74"/>
    </row>
    <row r="20" spans="1:28" s="5" customFormat="1" ht="25.5" customHeight="1" x14ac:dyDescent="0.2">
      <c r="A20" s="69">
        <v>10</v>
      </c>
      <c r="B20" s="75" t="s">
        <v>154</v>
      </c>
      <c r="C20" s="64" t="s">
        <v>57</v>
      </c>
      <c r="D20" s="65"/>
      <c r="E20" s="65"/>
      <c r="F20" s="65"/>
      <c r="G20" s="65"/>
      <c r="H20" s="65"/>
      <c r="I20" s="65"/>
      <c r="J20" s="74"/>
      <c r="K20" s="74"/>
      <c r="L20" s="66">
        <v>1</v>
      </c>
      <c r="M20" s="67">
        <v>1</v>
      </c>
      <c r="N20" s="65"/>
      <c r="O20" s="65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</row>
    <row r="21" spans="1:28" s="5" customFormat="1" ht="25.5" customHeight="1" x14ac:dyDescent="0.2">
      <c r="A21" s="69">
        <v>11</v>
      </c>
      <c r="B21" s="75" t="s">
        <v>155</v>
      </c>
      <c r="C21" s="64" t="s">
        <v>57</v>
      </c>
      <c r="D21" s="65"/>
      <c r="E21" s="65"/>
      <c r="F21" s="65"/>
      <c r="G21" s="65"/>
      <c r="H21" s="65"/>
      <c r="I21" s="65"/>
      <c r="J21" s="65"/>
      <c r="K21" s="65"/>
      <c r="L21" s="66">
        <v>1</v>
      </c>
      <c r="M21" s="65"/>
      <c r="N21" s="76"/>
      <c r="O21" s="65"/>
      <c r="P21" s="74"/>
      <c r="Q21" s="74"/>
      <c r="R21" s="67">
        <v>1</v>
      </c>
      <c r="S21" s="74"/>
      <c r="T21" s="74"/>
      <c r="U21" s="74"/>
      <c r="V21" s="74"/>
      <c r="W21" s="74"/>
      <c r="X21" s="74"/>
      <c r="Y21" s="74"/>
      <c r="Z21" s="74"/>
      <c r="AA21" s="74"/>
    </row>
    <row r="22" spans="1:28" s="5" customFormat="1" ht="22.5" customHeight="1" x14ac:dyDescent="0.2">
      <c r="A22" s="141" t="s">
        <v>65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</row>
    <row r="23" spans="1:28" s="12" customFormat="1" ht="22.5" customHeight="1" x14ac:dyDescent="0.25">
      <c r="A23" s="69">
        <v>11</v>
      </c>
      <c r="B23" s="73" t="s">
        <v>99</v>
      </c>
      <c r="C23" s="64" t="s">
        <v>57</v>
      </c>
      <c r="D23" s="66">
        <v>1</v>
      </c>
      <c r="E23" s="65"/>
      <c r="F23" s="66">
        <v>1</v>
      </c>
      <c r="G23" s="65"/>
      <c r="H23" s="66">
        <v>1</v>
      </c>
      <c r="I23" s="65"/>
      <c r="J23" s="66">
        <v>1</v>
      </c>
      <c r="K23" s="65"/>
      <c r="L23" s="65"/>
      <c r="M23" s="65"/>
      <c r="N23" s="66">
        <v>1</v>
      </c>
      <c r="O23" s="65"/>
      <c r="P23" s="77"/>
      <c r="Q23" s="77"/>
      <c r="R23" s="77"/>
      <c r="S23" s="77"/>
      <c r="T23" s="77"/>
      <c r="U23" s="65"/>
      <c r="V23" s="77"/>
      <c r="W23" s="77"/>
      <c r="X23" s="77"/>
      <c r="Y23" s="77"/>
      <c r="Z23" s="77"/>
      <c r="AA23" s="67">
        <v>1</v>
      </c>
    </row>
    <row r="24" spans="1:28" s="5" customFormat="1" ht="32.25" customHeight="1" x14ac:dyDescent="0.2">
      <c r="A24" s="69">
        <v>12</v>
      </c>
      <c r="B24" s="73" t="s">
        <v>100</v>
      </c>
      <c r="C24" s="64" t="s">
        <v>57</v>
      </c>
      <c r="D24" s="65"/>
      <c r="E24" s="65"/>
      <c r="F24" s="66">
        <v>1</v>
      </c>
      <c r="G24" s="65"/>
      <c r="H24" s="65"/>
      <c r="I24" s="65"/>
      <c r="J24" s="66">
        <v>1</v>
      </c>
      <c r="K24" s="67">
        <v>1</v>
      </c>
      <c r="L24" s="65"/>
      <c r="M24" s="65"/>
      <c r="N24" s="65"/>
      <c r="O24" s="65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</row>
    <row r="25" spans="1:28" s="5" customFormat="1" ht="22.5" customHeight="1" x14ac:dyDescent="0.2">
      <c r="A25" s="141" t="s">
        <v>101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</row>
    <row r="26" spans="1:28" s="5" customFormat="1" ht="22.5" customHeight="1" x14ac:dyDescent="0.2">
      <c r="A26" s="69">
        <v>13</v>
      </c>
      <c r="B26" s="75" t="s">
        <v>102</v>
      </c>
      <c r="C26" s="64" t="s">
        <v>57</v>
      </c>
      <c r="D26" s="78"/>
      <c r="E26" s="79"/>
      <c r="F26" s="79"/>
      <c r="G26" s="79"/>
      <c r="H26" s="78"/>
      <c r="I26" s="79"/>
      <c r="J26" s="79"/>
      <c r="K26" s="80"/>
      <c r="L26" s="81">
        <v>1</v>
      </c>
      <c r="M26" s="80"/>
      <c r="N26" s="80"/>
      <c r="O26" s="79"/>
      <c r="P26" s="82"/>
      <c r="Q26" s="82"/>
      <c r="R26" s="82"/>
      <c r="S26" s="82"/>
      <c r="T26" s="82"/>
      <c r="U26" s="82"/>
      <c r="V26" s="82"/>
      <c r="W26" s="67">
        <v>1</v>
      </c>
      <c r="X26" s="82"/>
      <c r="Y26" s="82"/>
      <c r="Z26" s="82"/>
      <c r="AA26" s="82"/>
    </row>
    <row r="27" spans="1:28" s="5" customFormat="1" ht="28.5" customHeight="1" x14ac:dyDescent="0.2">
      <c r="A27" s="69">
        <v>14</v>
      </c>
      <c r="B27" s="75" t="s">
        <v>103</v>
      </c>
      <c r="C27" s="64" t="s">
        <v>57</v>
      </c>
      <c r="D27" s="78"/>
      <c r="E27" s="79"/>
      <c r="F27" s="79"/>
      <c r="G27" s="79"/>
      <c r="H27" s="78"/>
      <c r="I27" s="79"/>
      <c r="J27" s="79"/>
      <c r="K27" s="79"/>
      <c r="L27" s="81">
        <v>1</v>
      </c>
      <c r="M27" s="80"/>
      <c r="N27" s="79"/>
      <c r="O27" s="79"/>
      <c r="P27" s="82"/>
      <c r="Q27" s="82"/>
      <c r="R27" s="82"/>
      <c r="S27" s="82"/>
      <c r="T27" s="82"/>
      <c r="U27" s="67">
        <v>1</v>
      </c>
      <c r="V27" s="82"/>
      <c r="W27" s="82"/>
      <c r="X27" s="82"/>
      <c r="Y27" s="82"/>
      <c r="Z27" s="82"/>
      <c r="AA27" s="82"/>
    </row>
    <row r="28" spans="1:28" s="8" customFormat="1" ht="28.5" customHeight="1" x14ac:dyDescent="0.2">
      <c r="A28" s="69">
        <v>15</v>
      </c>
      <c r="B28" s="75" t="s">
        <v>104</v>
      </c>
      <c r="C28" s="64" t="s">
        <v>57</v>
      </c>
      <c r="D28" s="78"/>
      <c r="E28" s="79"/>
      <c r="F28" s="79"/>
      <c r="G28" s="82"/>
      <c r="H28" s="78"/>
      <c r="I28" s="79"/>
      <c r="J28" s="79"/>
      <c r="K28" s="67">
        <v>1</v>
      </c>
      <c r="L28" s="81">
        <v>1</v>
      </c>
      <c r="M28" s="80"/>
      <c r="N28" s="79"/>
      <c r="O28" s="79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61"/>
    </row>
    <row r="29" spans="1:28" s="8" customFormat="1" ht="28.5" customHeight="1" x14ac:dyDescent="0.2">
      <c r="A29" s="69">
        <v>16</v>
      </c>
      <c r="B29" s="75" t="s">
        <v>105</v>
      </c>
      <c r="C29" s="64" t="s">
        <v>57</v>
      </c>
      <c r="D29" s="78"/>
      <c r="E29" s="79"/>
      <c r="F29" s="81">
        <v>1</v>
      </c>
      <c r="G29" s="80"/>
      <c r="H29" s="78"/>
      <c r="I29" s="82"/>
      <c r="J29" s="79"/>
      <c r="K29" s="67">
        <v>1</v>
      </c>
      <c r="L29" s="79"/>
      <c r="M29" s="79"/>
      <c r="N29" s="79"/>
      <c r="O29" s="79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61"/>
    </row>
    <row r="30" spans="1:28" s="5" customFormat="1" ht="22.5" customHeight="1" x14ac:dyDescent="0.2">
      <c r="A30" s="141" t="s">
        <v>66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</row>
    <row r="31" spans="1:28" s="5" customFormat="1" ht="22.5" customHeight="1" x14ac:dyDescent="0.2">
      <c r="A31" s="69">
        <v>17</v>
      </c>
      <c r="B31" s="75" t="s">
        <v>117</v>
      </c>
      <c r="C31" s="64" t="s">
        <v>57</v>
      </c>
      <c r="D31" s="78"/>
      <c r="E31" s="79"/>
      <c r="F31" s="82"/>
      <c r="G31" s="79"/>
      <c r="H31" s="81">
        <v>1</v>
      </c>
      <c r="I31" s="80"/>
      <c r="J31" s="79"/>
      <c r="K31" s="80"/>
      <c r="L31" s="79"/>
      <c r="M31" s="80"/>
      <c r="N31" s="81">
        <v>1</v>
      </c>
      <c r="O31" s="80"/>
      <c r="P31" s="82"/>
      <c r="Q31" s="67">
        <v>1</v>
      </c>
      <c r="R31" s="82"/>
      <c r="S31" s="67">
        <v>1</v>
      </c>
      <c r="T31" s="82"/>
      <c r="U31" s="82"/>
      <c r="V31" s="82"/>
      <c r="W31" s="82"/>
      <c r="X31" s="82"/>
      <c r="Y31" s="82"/>
      <c r="Z31" s="82"/>
      <c r="AA31" s="82"/>
    </row>
    <row r="32" spans="1:28" s="20" customFormat="1" ht="20.25" customHeight="1" x14ac:dyDescent="0.25">
      <c r="A32" s="141" t="s">
        <v>67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</row>
    <row r="33" spans="1:27" ht="21.75" customHeight="1" x14ac:dyDescent="0.25">
      <c r="A33" s="69">
        <v>18</v>
      </c>
      <c r="B33" s="91" t="s">
        <v>118</v>
      </c>
      <c r="C33" s="64" t="s">
        <v>57</v>
      </c>
      <c r="D33" s="83"/>
      <c r="E33" s="83"/>
      <c r="F33" s="66">
        <v>1</v>
      </c>
      <c r="G33" s="65"/>
      <c r="H33" s="83"/>
      <c r="I33" s="83"/>
      <c r="J33" s="83"/>
      <c r="K33" s="67">
        <v>1</v>
      </c>
      <c r="L33" s="85"/>
      <c r="M33" s="85"/>
      <c r="N33" s="85"/>
      <c r="O33" s="85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 spans="1:27" ht="30" customHeight="1" x14ac:dyDescent="0.25">
      <c r="A34" s="69">
        <v>29</v>
      </c>
      <c r="B34" s="91" t="s">
        <v>119</v>
      </c>
      <c r="C34" s="64" t="s">
        <v>57</v>
      </c>
      <c r="D34" s="83"/>
      <c r="E34" s="83"/>
      <c r="F34" s="83"/>
      <c r="G34" s="83"/>
      <c r="H34" s="84"/>
      <c r="I34" s="83"/>
      <c r="J34" s="83"/>
      <c r="K34" s="85"/>
      <c r="L34" s="85"/>
      <c r="M34" s="85"/>
      <c r="N34" s="66">
        <v>1</v>
      </c>
      <c r="O34" s="85"/>
      <c r="P34" s="84"/>
      <c r="Q34" s="84"/>
      <c r="R34" s="84"/>
      <c r="S34" s="67">
        <v>1</v>
      </c>
      <c r="T34" s="84"/>
      <c r="U34" s="84"/>
      <c r="V34" s="84"/>
      <c r="W34" s="84"/>
      <c r="X34" s="84"/>
      <c r="Y34" s="84"/>
      <c r="Z34" s="84"/>
      <c r="AA34" s="84"/>
    </row>
    <row r="35" spans="1:27" x14ac:dyDescent="0.25">
      <c r="A35" s="145" t="s">
        <v>123</v>
      </c>
      <c r="B35" s="146"/>
      <c r="C35" s="147"/>
      <c r="D35" s="142">
        <f>SUM(D33+D34+D31+D29+D28+D27+D26+D24+D23+D21+D20+D19+D18+D16+D15+D14+D13+D11+D10+D9+D8)</f>
        <v>1</v>
      </c>
      <c r="E35" s="143"/>
      <c r="F35" s="142">
        <f t="shared" ref="F35:Z35" si="0">SUM(F33+F34+F31+F29+F28+F27+F26+F24+F23+F21+F20+F19+F18+F16+F15+F14+F13+F11+F10+F9+F8)</f>
        <v>4</v>
      </c>
      <c r="G35" s="143"/>
      <c r="H35" s="142">
        <f t="shared" si="0"/>
        <v>9</v>
      </c>
      <c r="I35" s="143"/>
      <c r="J35" s="142">
        <f t="shared" si="0"/>
        <v>3</v>
      </c>
      <c r="K35" s="143"/>
      <c r="L35" s="142">
        <f t="shared" si="0"/>
        <v>7</v>
      </c>
      <c r="M35" s="143"/>
      <c r="N35" s="142">
        <f t="shared" si="0"/>
        <v>3</v>
      </c>
      <c r="O35" s="143"/>
      <c r="P35" s="142">
        <f t="shared" si="0"/>
        <v>0</v>
      </c>
      <c r="Q35" s="143"/>
      <c r="R35" s="142">
        <f t="shared" si="0"/>
        <v>3</v>
      </c>
      <c r="S35" s="143"/>
      <c r="T35" s="142">
        <f t="shared" si="0"/>
        <v>0</v>
      </c>
      <c r="U35" s="143"/>
      <c r="V35" s="142">
        <f t="shared" si="0"/>
        <v>0</v>
      </c>
      <c r="W35" s="143"/>
      <c r="X35" s="142">
        <f t="shared" si="0"/>
        <v>0</v>
      </c>
      <c r="Y35" s="143"/>
      <c r="Z35" s="142">
        <f t="shared" si="0"/>
        <v>0</v>
      </c>
      <c r="AA35" s="143"/>
    </row>
    <row r="36" spans="1:27" x14ac:dyDescent="0.25">
      <c r="A36" s="145" t="s">
        <v>124</v>
      </c>
      <c r="B36" s="146"/>
      <c r="C36" s="147"/>
      <c r="D36" s="142">
        <f>+E34+E33+E31+E29+E28+E27+E26+E24+E23+E21+E20+E19+E18+E16+E15+E14+E13+E11+E10+E9+E8</f>
        <v>0</v>
      </c>
      <c r="E36" s="143"/>
      <c r="F36" s="142">
        <f t="shared" ref="F36" si="1">+G34+G33+G31+G29+G28+G27+G26+G24+G23+G21+G20+G19+G18+G16+G15+G14+G13+G11+G10+G9+G8</f>
        <v>0</v>
      </c>
      <c r="G36" s="143"/>
      <c r="H36" s="142">
        <f t="shared" ref="H36" si="2">+I34+I33+I31+I29+I28+I27+I26+I24+I23+I21+I20+I19+I18+I16+I15+I14+I13+I11+I10+I9+I8</f>
        <v>0</v>
      </c>
      <c r="I36" s="143"/>
      <c r="J36" s="142">
        <f t="shared" ref="J36" si="3">+K34+K33+K31+K29+K28+K27+K26+K24+K23+K21+K20+K19+K18+K16+K15+K14+K13+K11+K10+K9+K8</f>
        <v>4</v>
      </c>
      <c r="K36" s="143"/>
      <c r="L36" s="142">
        <f t="shared" ref="L36" si="4">+M34+M33+M31+M29+M28+M27+M26+M24+M23+M21+M20+M19+M18+M16+M15+M14+M13+M11+M10+M9+M8</f>
        <v>1</v>
      </c>
      <c r="M36" s="143"/>
      <c r="N36" s="142">
        <f t="shared" ref="N36" si="5">+O34+O33+O31+O29+O28+O27+O26+O24+O23+O21+O20+O19+O18+O16+O15+O14+O13+O11+O10+O9+O8</f>
        <v>2</v>
      </c>
      <c r="O36" s="143"/>
      <c r="P36" s="142">
        <f t="shared" ref="P36" si="6">+Q34+Q33+Q31+Q29+Q28+Q27+Q26+Q24+Q23+Q21+Q20+Q19+Q18+Q16+Q15+Q14+Q13+Q11+Q10+Q9+Q8</f>
        <v>2</v>
      </c>
      <c r="Q36" s="143"/>
      <c r="R36" s="142">
        <f t="shared" ref="R36" si="7">+S34+S33+S31+S29+S28+S27+S26+S24+S23+S21+S20+S19+S18+S16+S15+S14+S13+S11+S10+S9+S8</f>
        <v>2</v>
      </c>
      <c r="S36" s="143"/>
      <c r="T36" s="142">
        <f t="shared" ref="T36" si="8">+U34+U33+U31+U29+U28+U27+U26+U24+U23+U21+U20+U19+U18+U16+U15+U14+U13+U11+U10+U9+U8</f>
        <v>2</v>
      </c>
      <c r="U36" s="143"/>
      <c r="V36" s="142">
        <f t="shared" ref="V36" si="9">+W34+W33+W31+W29+W28+W27+W26+W24+W23+W21+W20+W19+W18+W16+W15+W14+W13+W11+W10+W9+W8</f>
        <v>2</v>
      </c>
      <c r="W36" s="143"/>
      <c r="X36" s="142">
        <f t="shared" ref="X36" si="10">+Y34+Y33+Y31+Y29+Y28+Y27+Y26+Y24+Y23+Y21+Y20+Y19+Y18+Y16+Y15+Y14+Y13+Y11+Y10+Y9+Y8</f>
        <v>3</v>
      </c>
      <c r="Y36" s="143"/>
      <c r="Z36" s="142">
        <f t="shared" ref="Z36" si="11">+AA34+AA33+AA31+AA29+AA28+AA27+AA26+AA24+AA23+AA21+AA20+AA19+AA18+AA16+AA15+AA14+AA13+AA11+AA10+AA9+AA8</f>
        <v>1</v>
      </c>
      <c r="AA36" s="143"/>
    </row>
    <row r="37" spans="1:27" x14ac:dyDescent="0.25">
      <c r="A37" s="145" t="s">
        <v>52</v>
      </c>
      <c r="B37" s="146"/>
      <c r="C37" s="147"/>
      <c r="D37" s="148">
        <v>1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50"/>
    </row>
    <row r="38" spans="1:27" x14ac:dyDescent="0.25"/>
  </sheetData>
  <mergeCells count="54">
    <mergeCell ref="D36:E36"/>
    <mergeCell ref="F36:G36"/>
    <mergeCell ref="H36:I36"/>
    <mergeCell ref="A37:C37"/>
    <mergeCell ref="D37:AA37"/>
    <mergeCell ref="X36:Y36"/>
    <mergeCell ref="Z36:AA36"/>
    <mergeCell ref="N36:O36"/>
    <mergeCell ref="P36:Q36"/>
    <mergeCell ref="R36:S36"/>
    <mergeCell ref="T36:U36"/>
    <mergeCell ref="V36:W36"/>
    <mergeCell ref="J36:K36"/>
    <mergeCell ref="L36:M36"/>
    <mergeCell ref="A30:AA30"/>
    <mergeCell ref="A32:AA32"/>
    <mergeCell ref="A35:C35"/>
    <mergeCell ref="A36:C36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X4:Y5"/>
    <mergeCell ref="Z4:AA5"/>
    <mergeCell ref="C1:AA2"/>
    <mergeCell ref="C3:AA3"/>
    <mergeCell ref="A7:AA7"/>
    <mergeCell ref="N4:O5"/>
    <mergeCell ref="P4:Q5"/>
    <mergeCell ref="R4:S5"/>
    <mergeCell ref="T4:U5"/>
    <mergeCell ref="V4:W5"/>
    <mergeCell ref="D4:E5"/>
    <mergeCell ref="F4:G5"/>
    <mergeCell ref="H4:I5"/>
    <mergeCell ref="J4:K5"/>
    <mergeCell ref="L4:M5"/>
    <mergeCell ref="A12:AA12"/>
    <mergeCell ref="A17:AA17"/>
    <mergeCell ref="A22:AA22"/>
    <mergeCell ref="A25:AA25"/>
    <mergeCell ref="A1:B2"/>
    <mergeCell ref="A3:B3"/>
    <mergeCell ref="A4:A5"/>
    <mergeCell ref="B4:B5"/>
    <mergeCell ref="C4:C5"/>
  </mergeCells>
  <pageMargins left="0.7" right="0.7" top="0.75" bottom="0.75" header="0.3" footer="0.3"/>
  <pageSetup scale="30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"/>
  <sheetViews>
    <sheetView workbookViewId="0">
      <selection activeCell="B23" sqref="B23"/>
    </sheetView>
  </sheetViews>
  <sheetFormatPr baseColWidth="10" defaultRowHeight="15" x14ac:dyDescent="0.25"/>
  <cols>
    <col min="1" max="1" width="17.140625" customWidth="1"/>
    <col min="2" max="2" width="41.5703125" customWidth="1"/>
  </cols>
  <sheetData>
    <row r="3" spans="1:2" ht="30" x14ac:dyDescent="0.25">
      <c r="A3" s="51" t="s">
        <v>123</v>
      </c>
      <c r="B3" s="52" t="s">
        <v>124</v>
      </c>
    </row>
    <row r="4" spans="1:2" x14ac:dyDescent="0.25">
      <c r="A4" s="53">
        <f>31+29</f>
        <v>60</v>
      </c>
      <c r="B4" s="53">
        <v>55</v>
      </c>
    </row>
    <row r="6" spans="1:2" x14ac:dyDescent="0.25">
      <c r="B6" s="53">
        <f>+B4*100/A4</f>
        <v>91.666666666666671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PTA SG-SST seg</vt:lpstr>
      <vt:lpstr>COMITES </vt:lpstr>
      <vt:lpstr>DATOS CONSOLIDADO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Martha  Gomez</cp:lastModifiedBy>
  <cp:revision/>
  <cp:lastPrinted>2023-04-12T18:27:24Z</cp:lastPrinted>
  <dcterms:created xsi:type="dcterms:W3CDTF">2020-10-07T14:07:03Z</dcterms:created>
  <dcterms:modified xsi:type="dcterms:W3CDTF">2023-12-29T16:51:55Z</dcterms:modified>
  <cp:category/>
  <cp:contentStatus/>
</cp:coreProperties>
</file>