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MARTHA TRABAJO 2020-2023\PÁGINA WEB\2022\"/>
    </mc:Choice>
  </mc:AlternateContent>
  <xr:revisionPtr revIDLastSave="0" documentId="13_ncr:1_{43618D5C-2356-4845-8FB3-5B67993CB8F8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ACCIÓN ANUAL AYF 2022" sheetId="1" r:id="rId1"/>
  </sheets>
  <externalReferences>
    <externalReference r:id="rId2"/>
    <externalReference r:id="rId3"/>
  </externalReferences>
  <definedNames>
    <definedName name="_xlnm._FilterDatabase" localSheetId="0" hidden="1">'PLAN ACCIÓN ANUAL AYF 2022'!$A$10:$E$57</definedName>
    <definedName name="EMPRESA">[1]LISTA!$B$6:$B$8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4" i="1" l="1"/>
  <c r="Z53" i="1" l="1"/>
  <c r="AB53" i="1"/>
  <c r="AD34" i="1" l="1"/>
  <c r="B69" i="1" l="1"/>
  <c r="AC53" i="1"/>
  <c r="AA53" i="1"/>
  <c r="Y53" i="1"/>
  <c r="X53" i="1"/>
  <c r="P64" i="1" s="1"/>
  <c r="W53" i="1"/>
  <c r="V53" i="1"/>
  <c r="U53" i="1"/>
  <c r="T53" i="1"/>
  <c r="S53" i="1"/>
  <c r="R53" i="1"/>
  <c r="Q53" i="1"/>
  <c r="P53" i="1"/>
  <c r="O53" i="1"/>
  <c r="N53" i="1"/>
  <c r="M53" i="1"/>
  <c r="L53" i="1"/>
  <c r="N64" i="1" s="1"/>
  <c r="K53" i="1"/>
  <c r="J53" i="1"/>
  <c r="I53" i="1"/>
  <c r="H53" i="1"/>
  <c r="H54" i="1" s="1"/>
  <c r="G53" i="1"/>
  <c r="F56" i="1" s="1"/>
  <c r="F53" i="1"/>
  <c r="F54" i="1" s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O64" i="1" l="1"/>
  <c r="O65" i="1"/>
  <c r="O66" i="1" s="1"/>
  <c r="P65" i="1"/>
  <c r="M65" i="1"/>
  <c r="J54" i="1"/>
  <c r="L54" i="1" s="1"/>
  <c r="M64" i="1"/>
  <c r="H56" i="1"/>
  <c r="J56" i="1" s="1"/>
  <c r="L56" i="1" s="1"/>
  <c r="N56" i="1" s="1"/>
  <c r="P56" i="1" s="1"/>
  <c r="R56" i="1" s="1"/>
  <c r="N65" i="1"/>
  <c r="N66" i="1" s="1"/>
  <c r="M66" i="1" l="1"/>
  <c r="P66" i="1"/>
  <c r="Q65" i="1"/>
  <c r="T56" i="1"/>
  <c r="V56" i="1" s="1"/>
  <c r="N54" i="1"/>
  <c r="Q66" i="1" l="1"/>
  <c r="X56" i="1"/>
  <c r="Z56" i="1" s="1"/>
  <c r="AB56" i="1" s="1"/>
  <c r="P54" i="1"/>
  <c r="R54" i="1" l="1"/>
  <c r="T54" i="1" l="1"/>
  <c r="V54" i="1" l="1"/>
  <c r="X54" i="1" l="1"/>
  <c r="Z54" i="1" l="1"/>
  <c r="AB54" i="1" l="1"/>
  <c r="X57" i="1" l="1"/>
  <c r="J57" i="1"/>
  <c r="H57" i="1"/>
  <c r="C71" i="1" s="1"/>
  <c r="F57" i="1"/>
  <c r="V57" i="1"/>
  <c r="C78" i="1" s="1"/>
  <c r="Z55" i="1"/>
  <c r="B80" i="1" s="1"/>
  <c r="AB55" i="1"/>
  <c r="V55" i="1"/>
  <c r="B78" i="1" s="1"/>
  <c r="C79" i="1"/>
  <c r="AB57" i="1"/>
  <c r="T57" i="1"/>
  <c r="C77" i="1" s="1"/>
  <c r="L57" i="1"/>
  <c r="C73" i="1" s="1"/>
  <c r="Z57" i="1"/>
  <c r="C80" i="1" s="1"/>
  <c r="R57" i="1"/>
  <c r="C76" i="1" s="1"/>
  <c r="C72" i="1"/>
  <c r="B81" i="1"/>
  <c r="P57" i="1"/>
  <c r="C75" i="1" s="1"/>
  <c r="N57" i="1"/>
  <c r="C74" i="1" s="1"/>
  <c r="C70" i="1"/>
  <c r="F55" i="1"/>
  <c r="B70" i="1" s="1"/>
  <c r="H55" i="1"/>
  <c r="B71" i="1" s="1"/>
  <c r="L55" i="1"/>
  <c r="B73" i="1" s="1"/>
  <c r="J55" i="1"/>
  <c r="B72" i="1" s="1"/>
  <c r="N55" i="1"/>
  <c r="B74" i="1" s="1"/>
  <c r="P55" i="1"/>
  <c r="B75" i="1" s="1"/>
  <c r="R55" i="1"/>
  <c r="B76" i="1" s="1"/>
  <c r="T55" i="1"/>
  <c r="B77" i="1" s="1"/>
  <c r="X55" i="1"/>
  <c r="B79" i="1" s="1"/>
  <c r="C81" i="1" l="1"/>
  <c r="AD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Niño</author>
  </authors>
  <commentList>
    <comment ref="Q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Lorena Niño:</t>
        </r>
        <r>
          <rPr>
            <sz val="9"/>
            <color indexed="81"/>
            <rFont val="Tahoma"/>
            <family val="2"/>
          </rPr>
          <t xml:space="preserve">
El manual se elabora en este mes, pero esta pendiente de revisión y aprobación por parte de la coordinación  Administativa y Financiera. </t>
        </r>
      </text>
    </comment>
    <comment ref="AE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Lorena Niño:</t>
        </r>
        <r>
          <rPr>
            <sz val="9"/>
            <color indexed="81"/>
            <rFont val="Tahoma"/>
            <family val="2"/>
          </rPr>
          <t xml:space="preserve">
El manual   se elaboró en  el mes de junio como estaba programado, pero su revisión y versión final quedo  aprobada en el mes de  agosto de 2022. por la Cordinación Administrativa y financiera. Se envió la ultima versión al area juridica.</t>
        </r>
      </text>
    </comment>
    <comment ref="Y2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Lorena Niño:
Se estan haciendo mejoras en el documento que salieron de la revisión por parte de la Coordinadora Administarativa y Financiera.</t>
        </r>
      </text>
    </comment>
  </commentList>
</comments>
</file>

<file path=xl/sharedStrings.xml><?xml version="1.0" encoding="utf-8"?>
<sst xmlns="http://schemas.openxmlformats.org/spreadsheetml/2006/main" count="203" uniqueCount="116">
  <si>
    <t>PLAN DE ACCIÓN ANUAL PIGA 2022</t>
  </si>
  <si>
    <t>Fecha: 18/06/2021</t>
  </si>
  <si>
    <t>Versión: xx</t>
  </si>
  <si>
    <t>PÁGINA: 01</t>
  </si>
  <si>
    <t>ENTIDAD</t>
  </si>
  <si>
    <t>INSTITUTO NACIONAL PARA CIEGOS</t>
  </si>
  <si>
    <t>NOMBRE DEL PROGRAMA</t>
  </si>
  <si>
    <t xml:space="preserve">PROGRAMA DE GESTION DE RESIDUOS
PROGRAMA DE USO EFICIENTE Y AHORRO DE AGUA
PROGRAMA DE USO EFICIENTE Y AHORRO DE ENERGÍA
PROGRAMA DE CONSUMO SOSTENIBLE
PROGRAMA DE IMPLEMENTACION DE PRACTICAS SOSTENIBLES
</t>
  </si>
  <si>
    <t>OBJETIVO</t>
  </si>
  <si>
    <t>DAR CUMPLIMIENTO A LAS ACTIVIDADES ESTABLECIDAS EN LOS PROGRAMAS AMBIENTALES  DEL PLAN INSTITUCIONAL DE GESTIÓN AMBIENTAL</t>
  </si>
  <si>
    <t>PROYECTO</t>
  </si>
  <si>
    <t>PLAN INSTITUCIONAL DE GESTIÓN AMBIENTAL</t>
  </si>
  <si>
    <t>CIUDAD</t>
  </si>
  <si>
    <t>BOGOTA DC</t>
  </si>
  <si>
    <t>FECHA DE ACTUALIZACIÓN</t>
  </si>
  <si>
    <t>CICLO</t>
  </si>
  <si>
    <t>PROGRAMA</t>
  </si>
  <si>
    <t>ACTIVIDADES</t>
  </si>
  <si>
    <t>RESPONSABLE</t>
  </si>
  <si>
    <t>PERIODO: I</t>
  </si>
  <si>
    <t>% CUMPLIMIENTO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</si>
  <si>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</si>
  <si>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</si>
  <si>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</si>
  <si>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</si>
  <si>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</si>
  <si>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</si>
  <si>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</si>
  <si>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</si>
  <si>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</si>
  <si>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</si>
  <si>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</si>
  <si>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</si>
  <si>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</si>
  <si>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</si>
  <si>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</si>
  <si>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PROGRAMA DE GESTIÓN DE RESIDUOS</t>
  </si>
  <si>
    <t>Elaborar el Plan integral de residuos sólidos -PGIRS para  Minimizar y aprovechar los residuos generados en el INSTITUTO NACIONAL PARA CIEGOS, en el marco de los lineamientos de la normatividad ambiental de manejo integral de residuos.</t>
  </si>
  <si>
    <t>PROFESIONAL AMBIENTAL</t>
  </si>
  <si>
    <t>PROGRAMA DE CONSUMO SOSTENIBLE</t>
  </si>
  <si>
    <t xml:space="preserve">Diseñar el manual de compras sostenibles para INCI </t>
  </si>
  <si>
    <t xml:space="preserve">Presentar a consideracion y aprobacion del Comité de Gestion Ambiental el manual de compras sostenibles para INCI </t>
  </si>
  <si>
    <t xml:space="preserve">PROFESIONAL AMBIENTAL, COORDINADOR ADMINISTRATIVA Y FINANCIERA </t>
  </si>
  <si>
    <t>Analizar la información recolectada en la caracterización y línea base de residuos</t>
  </si>
  <si>
    <t>Gestionar la adquisición o adecuación de canecas para el cambio de los puntos ecológicos actuales y realizar una adecuada separación en la fuente de residuos</t>
  </si>
  <si>
    <t>Gestionar la adquisición o adecuación de los contenedores y otros elementos para la adecuación de los cuartos de almacenamiento de residuos</t>
  </si>
  <si>
    <t xml:space="preserve">PROFESIONAL AMBIENTAL,  UNIDADES PRODUCTIVAS Y COORDINADOR ADMINISTRATIVA Y FINANCIERA </t>
  </si>
  <si>
    <t>Gestionar los contratos para la disposición adecuada de residuos.</t>
  </si>
  <si>
    <t>Realizar el levantamiento de la línea base de generación de residuos en la entidad</t>
  </si>
  <si>
    <t xml:space="preserve">PROFESIONAL AMBIENTAL Y ÁREA DE MANTENIMIENTO LOCATIVO </t>
  </si>
  <si>
    <t>H</t>
  </si>
  <si>
    <t>Realizar la  capacitación en manejo de Residuos sólidos- aprovechables, no aprovechables y uso adecuado de puntos ecológicos</t>
  </si>
  <si>
    <t>Dotar los cuartos de almacenamiento de residuos con los elementos necesarios (contenedores, kit de derrames, extintores entre otros)</t>
  </si>
  <si>
    <t>Adecuar las canecas de los puntos ecológicos existentes de acuerdo al código de colores vigente según normatividad colombiana</t>
  </si>
  <si>
    <t xml:space="preserve">Diseñar los formatos de inspección del  programa de residuos </t>
  </si>
  <si>
    <t>Elaborar  los procedimienos necesarios para la implementación de los 5 programas ambientales del PIGA (Gestión de residuos, uso y ahorro eficiente del agua, uso y ahorro eficiente de la energía, compras sostenibes y prácticas sostenibles).</t>
  </si>
  <si>
    <t xml:space="preserve">Implementar  campaña de sensibilización y conciencia ambiental, en el marco del  programa de residuos (las palabras sobran para un buen entendedor cada residuo a su contenedor) </t>
  </si>
  <si>
    <t xml:space="preserve">PROFESIONAL AMBIENTAL, GESTOR AMBIENTAL , GESTIÓN HUMANA Y  OFICINA DE COMUNICACIONES </t>
  </si>
  <si>
    <r>
      <t>Actualizacion de mensajes de la campaña de sensibilización y conciencia ambiental, en el marco del programa  de residuos  (las palabras sobran para un buen entendedor cada residuo a su contenedor)</t>
    </r>
    <r>
      <rPr>
        <sz val="10"/>
        <color theme="1"/>
        <rFont val="Arial"/>
        <family val="2"/>
      </rPr>
      <t xml:space="preserve"> </t>
    </r>
  </si>
  <si>
    <t>PROFESIONAL AMBIENTAL, GESTOR AMBIENTAL , GESTIÓN HUMANA Y  OFICINA DE COMUNICACIONES .</t>
  </si>
  <si>
    <t>PROGRAMA DE USO EFICIENTE Y AHORRO DEL AGUA</t>
  </si>
  <si>
    <t xml:space="preserve">Implementar la campaña de sensibilización y conciencia ambiental, en el marco del  programa de ahorro y uso eficiente  del agua (si en el planeta quieres vivir con el ahorro del agua debes contribuir)
</t>
  </si>
  <si>
    <t xml:space="preserve">Actualizacion de mensajes de  la campaña de sensibilización y conciencia ambiental, en el marco del  programa de ahorro y uso eficiente  del agua (si en el planeta quieres vivir con el ahorro del agua debes contribuir)
</t>
  </si>
  <si>
    <t xml:space="preserve">TODOS LOS PROGRAMAS </t>
  </si>
  <si>
    <t>Realizar inspección para verificar cumplimiento del formato lista  de chequeo (seguridad de áreas locativas)</t>
  </si>
  <si>
    <t xml:space="preserve">
Actualizar el programa de mantenimiento a las redes hidrosanitarias y eléctricas .
</t>
  </si>
  <si>
    <t>Diseñar los formatos de inspección del  programa de ahorro y uso eficiente del agua y energía  (seguridad de áreas locativas)</t>
  </si>
  <si>
    <t>PROGRADO DE USO EFICIENTE Y AHORRO DE ENERGÍA</t>
  </si>
  <si>
    <t>Realizar campaña de sensibilización y concienciación ambiental, a cerca del uso eficiente y ahorro de la energía ( -  corriente  + apoyo inteligente con el medio ambiente)</t>
  </si>
  <si>
    <t>Actualización de mensajes de  la campaña de sensibilización y conciencia ambiental, en el marco del  programa de ahorro y uso eficiente  de la energía,  a cerca del uso eficiente y ahorro de la energía ( -  corriente  + apoyo inteligente con el medio ambiente)</t>
  </si>
  <si>
    <t>Realizar campaña de sensibilización y concienciación ambiental, a cerca del consumo sostenible (crecimiento verde).</t>
  </si>
  <si>
    <t>Realizar capacitación ambiental sobre compras verdes</t>
  </si>
  <si>
    <t>PROGRAMA DE PRÁCTICAS SOSTENIBLE</t>
  </si>
  <si>
    <t xml:space="preserve">
Implementar campaña cero papel (+ medios digitales - árboles = + vida)
</t>
  </si>
  <si>
    <t xml:space="preserve">ROFESIONAL AMBIENTAL, GESTOR AMBIENTAL , GESTIÓN HUMANA Y  OFICINA DE COMUNICACIONES </t>
  </si>
  <si>
    <t xml:space="preserve">
Actualización de mensajes de  la campaña de sensibilización y conciencia ambiental, en el marco del  programa practicas sostenibles,  a cerca de cero papel (+ medios digitales - árboles = + vida)
</t>
  </si>
  <si>
    <t>Realizar campaña de sensibilización y concienciazción ambiental, a cerca de la implementación de prácticas sostenibles (¡No hay tiempo que perder por el planeta vamos a correr!</t>
  </si>
  <si>
    <t xml:space="preserve"> Realizar capacitación ambiental  de movilidad sostenible, transporte urbano </t>
  </si>
  <si>
    <t>Realizar el levantamiento de la línea base de consumo de agua en el INCI (últimos 5 años)</t>
  </si>
  <si>
    <t>Realizar el levantamiento de la línea base de consumo de energía en el INCI</t>
  </si>
  <si>
    <t xml:space="preserve">PROFESIONAL UNIVERSITARIO </t>
  </si>
  <si>
    <t>Realizar diagnóstico del estado de las instalaciones hidrosanitarias y  eléctricas</t>
  </si>
  <si>
    <t>Realizar seguimiento a las acciones correctivas y/o preventivas  del programa de mantenimiento</t>
  </si>
  <si>
    <t>Realizar inducción, reinducción y capacitación ambiental a todo el personal del INCI (personal administrativo, operativo y prestadores de servicios).</t>
  </si>
  <si>
    <t xml:space="preserve">PROFESIONAL AMBIENTAL, GESTIÓN HUMANA Y  COORDINADOR ADMINISTRATIVA Y FINANCIERA </t>
  </si>
  <si>
    <t>Realizar inventario de proveedores / contratistas que proveen bienes y servicios al INCI</t>
  </si>
  <si>
    <t>v</t>
  </si>
  <si>
    <t>Realizar seguimiento al cumplimiento a las actividades programadas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</si>
  <si>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</si>
  <si>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</si>
  <si>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</si>
  <si>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Elaborar Plan de Accion Anual  para el año 2023 en el marco de la implementación del PIGA</t>
  </si>
  <si>
    <t>A</t>
  </si>
  <si>
    <t>Entregar  informe de ejecución del Plan de Accion Anual en relacion con los programas del PIGA y el PAA del año 2023  para la  revisión y aprobación del  Comité de Gestion Ambiental</t>
  </si>
  <si>
    <t>% Avance Programa</t>
  </si>
  <si>
    <t>Acumulado Programado</t>
  </si>
  <si>
    <t>% Meta acumulada</t>
  </si>
  <si>
    <t>Acumulado Ejecutado</t>
  </si>
  <si>
    <t>CUMPLIMIENTO</t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</si>
  <si>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</si>
  <si>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</si>
  <si>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</si>
  <si>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</si>
  <si>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</si>
  <si>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</si>
  <si>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</si>
  <si>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</si>
  <si>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(Número de actividades ejecutadas / Número de actividades programadas ) *100</t>
  </si>
  <si>
    <t>Actividades programadas</t>
  </si>
  <si>
    <t>Actividades ejecutadas</t>
  </si>
  <si>
    <t>Resultado</t>
  </si>
  <si>
    <t>Mes</t>
  </si>
  <si>
    <t>% ejecución</t>
  </si>
  <si>
    <t>Registrar el consumo de agua   y  energía en el INCI</t>
  </si>
  <si>
    <t>,</t>
  </si>
  <si>
    <t xml:space="preserve">Análisis del plan de acción anual: El  número de actividades programadas al año fueron 95 de las cuales se han ejecutado  a Diciembre  15 del 2022, las 95 activiades, quedó pendiente que del área  de comunicaciones compartieran las campañas por INCI lista.  el cumplimiento del pln de acción anual es del 100% de las actividades programadas. Quedo pendiente que el área de mantenimiento instalará la señalización en braille de los puntos ecologicos.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</si>
</sst>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5" fontId="5" fillId="0" borderId="20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7" fillId="0" borderId="26" xfId="2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/>
    </xf>
    <xf numFmtId="0" fontId="1" fillId="0" borderId="8" xfId="0" applyFont="1" applyBorder="1"/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9" fontId="1" fillId="0" borderId="12" xfId="2" applyFont="1" applyFill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4" fillId="7" borderId="16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9" fontId="1" fillId="0" borderId="12" xfId="2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0" fillId="0" borderId="41" xfId="0" applyFont="1" applyBorder="1" applyAlignment="1">
      <alignment horizontal="left" wrapText="1"/>
    </xf>
    <xf numFmtId="0" fontId="11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horizontal="left" vertical="center" wrapText="1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1" fillId="0" borderId="41" xfId="0" applyFont="1" applyBorder="1"/>
    <xf numFmtId="0" fontId="4" fillId="11" borderId="2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165" fontId="7" fillId="0" borderId="0" xfId="1" applyNumberFormat="1" applyFont="1" applyFill="1" applyBorder="1" applyAlignment="1">
      <alignment horizontal="center"/>
    </xf>
    <xf numFmtId="0" fontId="7" fillId="6" borderId="4" xfId="3" applyFont="1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/>
    </xf>
    <xf numFmtId="0" fontId="1" fillId="14" borderId="3" xfId="3" applyFill="1" applyBorder="1" applyAlignment="1">
      <alignment horizontal="center" vertical="center" wrapText="1"/>
    </xf>
    <xf numFmtId="9" fontId="7" fillId="14" borderId="4" xfId="4" applyFont="1" applyFill="1" applyBorder="1" applyAlignment="1">
      <alignment horizontal="center" vertical="center"/>
    </xf>
    <xf numFmtId="9" fontId="7" fillId="12" borderId="3" xfId="4" applyFont="1" applyFill="1" applyBorder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7" fontId="14" fillId="0" borderId="0" xfId="0" applyNumberFormat="1" applyFont="1"/>
    <xf numFmtId="9" fontId="14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12" xfId="0" applyBorder="1" applyAlignment="1">
      <alignment vertical="center"/>
    </xf>
    <xf numFmtId="9" fontId="1" fillId="0" borderId="0" xfId="2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vertical="center" wrapText="1"/>
    </xf>
    <xf numFmtId="0" fontId="10" fillId="6" borderId="2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9" borderId="7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0" fillId="6" borderId="3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6" borderId="22" xfId="0" applyFill="1" applyBorder="1" applyAlignment="1">
      <alignment horizontal="left" vertical="center" wrapText="1"/>
    </xf>
    <xf numFmtId="0" fontId="0" fillId="6" borderId="23" xfId="0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9" fontId="12" fillId="12" borderId="1" xfId="0" applyNumberFormat="1" applyFont="1" applyFill="1" applyBorder="1" applyAlignment="1">
      <alignment horizontal="center" vertical="center"/>
    </xf>
    <xf numFmtId="9" fontId="12" fillId="12" borderId="44" xfId="0" applyNumberFormat="1" applyFont="1" applyFill="1" applyBorder="1" applyAlignment="1">
      <alignment horizontal="center" vertical="center"/>
    </xf>
    <xf numFmtId="9" fontId="12" fillId="12" borderId="5" xfId="0" applyNumberFormat="1" applyFont="1" applyFill="1" applyBorder="1" applyAlignment="1">
      <alignment horizontal="center" vertical="center"/>
    </xf>
    <xf numFmtId="9" fontId="12" fillId="12" borderId="45" xfId="0" applyNumberFormat="1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horizontal="left" vertical="center" wrapText="1"/>
    </xf>
    <xf numFmtId="164" fontId="7" fillId="0" borderId="43" xfId="1" applyFont="1" applyFill="1" applyBorder="1" applyAlignment="1">
      <alignment horizontal="left" vertical="center" wrapText="1"/>
    </xf>
    <xf numFmtId="164" fontId="7" fillId="0" borderId="23" xfId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13" fillId="6" borderId="1" xfId="0" applyNumberFormat="1" applyFont="1" applyFill="1" applyBorder="1" applyAlignment="1">
      <alignment horizontal="center" vertical="center"/>
    </xf>
    <xf numFmtId="9" fontId="13" fillId="6" borderId="44" xfId="0" applyNumberFormat="1" applyFont="1" applyFill="1" applyBorder="1" applyAlignment="1">
      <alignment horizontal="center" vertical="center"/>
    </xf>
    <xf numFmtId="9" fontId="13" fillId="6" borderId="4" xfId="0" applyNumberFormat="1" applyFont="1" applyFill="1" applyBorder="1" applyAlignment="1">
      <alignment horizontal="center" vertical="center"/>
    </xf>
    <xf numFmtId="9" fontId="13" fillId="6" borderId="42" xfId="0" applyNumberFormat="1" applyFont="1" applyFill="1" applyBorder="1" applyAlignment="1">
      <alignment horizontal="center" vertical="center"/>
    </xf>
    <xf numFmtId="9" fontId="13" fillId="6" borderId="5" xfId="0" applyNumberFormat="1" applyFont="1" applyFill="1" applyBorder="1" applyAlignment="1">
      <alignment horizontal="center" vertical="center"/>
    </xf>
    <xf numFmtId="9" fontId="13" fillId="6" borderId="45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9" fontId="7" fillId="2" borderId="3" xfId="2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7" fillId="6" borderId="44" xfId="3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center" vertical="center" wrapText="1"/>
    </xf>
    <xf numFmtId="0" fontId="7" fillId="6" borderId="6" xfId="3" applyFont="1" applyFill="1" applyBorder="1" applyAlignment="1">
      <alignment horizontal="center" vertical="center" wrapText="1"/>
    </xf>
    <xf numFmtId="0" fontId="7" fillId="6" borderId="45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6" borderId="44" xfId="3" applyFont="1" applyFill="1" applyBorder="1" applyAlignment="1">
      <alignment horizontal="center"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6" borderId="45" xfId="3" applyFont="1" applyFill="1" applyBorder="1" applyAlignment="1">
      <alignment horizontal="center" vertical="center"/>
    </xf>
    <xf numFmtId="0" fontId="7" fillId="13" borderId="22" xfId="3" applyFont="1" applyFill="1" applyBorder="1" applyAlignment="1">
      <alignment horizontal="center" vertical="center"/>
    </xf>
    <xf numFmtId="0" fontId="7" fillId="13" borderId="43" xfId="3" applyFont="1" applyFill="1" applyBorder="1" applyAlignment="1">
      <alignment horizontal="center" vertical="center"/>
    </xf>
    <xf numFmtId="0" fontId="7" fillId="13" borderId="23" xfId="3" applyFont="1" applyFill="1" applyBorder="1" applyAlignment="1">
      <alignment horizontal="center" vertical="center"/>
    </xf>
    <xf numFmtId="0" fontId="1" fillId="6" borderId="4" xfId="3" applyFill="1" applyBorder="1" applyAlignment="1">
      <alignment horizontal="center" vertical="center"/>
    </xf>
    <xf numFmtId="0" fontId="1" fillId="6" borderId="0" xfId="3" applyFill="1" applyAlignment="1">
      <alignment horizontal="center" vertical="center"/>
    </xf>
    <xf numFmtId="0" fontId="1" fillId="6" borderId="42" xfId="3" applyFill="1" applyBorder="1" applyAlignment="1">
      <alignment horizontal="center" vertical="center"/>
    </xf>
    <xf numFmtId="0" fontId="1" fillId="6" borderId="5" xfId="3" applyFill="1" applyBorder="1" applyAlignment="1">
      <alignment horizontal="center" vertical="center"/>
    </xf>
    <xf numFmtId="0" fontId="1" fillId="6" borderId="6" xfId="3" applyFill="1" applyBorder="1" applyAlignment="1">
      <alignment horizontal="center" vertical="center"/>
    </xf>
    <xf numFmtId="0" fontId="1" fillId="6" borderId="45" xfId="3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 wrapText="1"/>
    </xf>
    <xf numFmtId="0" fontId="14" fillId="14" borderId="1" xfId="3" applyFont="1" applyFill="1" applyBorder="1" applyAlignment="1">
      <alignment horizontal="left" vertical="center" wrapText="1"/>
    </xf>
    <xf numFmtId="0" fontId="14" fillId="14" borderId="2" xfId="3" applyFont="1" applyFill="1" applyBorder="1" applyAlignment="1">
      <alignment horizontal="left" vertical="center" wrapText="1"/>
    </xf>
    <xf numFmtId="0" fontId="14" fillId="14" borderId="44" xfId="3" applyFont="1" applyFill="1" applyBorder="1" applyAlignment="1">
      <alignment horizontal="left" vertical="center" wrapText="1"/>
    </xf>
    <xf numFmtId="0" fontId="14" fillId="14" borderId="4" xfId="3" applyFont="1" applyFill="1" applyBorder="1" applyAlignment="1">
      <alignment horizontal="left" vertical="center" wrapText="1"/>
    </xf>
    <xf numFmtId="0" fontId="14" fillId="14" borderId="0" xfId="3" applyFont="1" applyFill="1" applyAlignment="1">
      <alignment horizontal="left" vertical="center" wrapText="1"/>
    </xf>
    <xf numFmtId="0" fontId="14" fillId="14" borderId="42" xfId="3" applyFont="1" applyFill="1" applyBorder="1" applyAlignment="1">
      <alignment horizontal="left" vertical="center" wrapText="1"/>
    </xf>
    <xf numFmtId="0" fontId="14" fillId="14" borderId="5" xfId="3" applyFont="1" applyFill="1" applyBorder="1" applyAlignment="1">
      <alignment horizontal="left" vertical="center" wrapText="1"/>
    </xf>
    <xf numFmtId="0" fontId="14" fillId="14" borderId="6" xfId="3" applyFont="1" applyFill="1" applyBorder="1" applyAlignment="1">
      <alignment horizontal="left" vertical="center" wrapText="1"/>
    </xf>
    <xf numFmtId="0" fontId="14" fillId="14" borderId="45" xfId="3" applyFont="1" applyFill="1" applyBorder="1" applyAlignment="1">
      <alignment horizontal="left" vertical="center" wrapText="1"/>
    </xf>
    <xf numFmtId="9" fontId="1" fillId="3" borderId="1" xfId="4" applyFont="1" applyFill="1" applyBorder="1" applyAlignment="1">
      <alignment horizontal="center" vertical="center"/>
    </xf>
    <xf numFmtId="9" fontId="1" fillId="3" borderId="44" xfId="4" applyFont="1" applyFill="1" applyBorder="1" applyAlignment="1">
      <alignment horizontal="center" vertical="center"/>
    </xf>
    <xf numFmtId="9" fontId="1" fillId="3" borderId="4" xfId="4" applyFont="1" applyFill="1" applyBorder="1" applyAlignment="1">
      <alignment horizontal="center" vertical="center"/>
    </xf>
    <xf numFmtId="9" fontId="1" fillId="3" borderId="42" xfId="4" applyFont="1" applyFill="1" applyBorder="1" applyAlignment="1">
      <alignment horizontal="center" vertical="center"/>
    </xf>
    <xf numFmtId="9" fontId="1" fillId="3" borderId="5" xfId="4" applyFont="1" applyFill="1" applyBorder="1" applyAlignment="1">
      <alignment horizontal="center" vertical="center"/>
    </xf>
    <xf numFmtId="9" fontId="1" fillId="3" borderId="45" xfId="4" applyFont="1" applyFill="1" applyBorder="1" applyAlignment="1">
      <alignment horizontal="center" vertical="center"/>
    </xf>
    <xf numFmtId="0" fontId="0" fillId="12" borderId="3" xfId="3" applyFont="1" applyFill="1" applyBorder="1" applyAlignment="1">
      <alignment horizontal="center" vertical="center" wrapText="1"/>
    </xf>
    <xf numFmtId="0" fontId="1" fillId="12" borderId="3" xfId="3" applyFill="1" applyBorder="1" applyAlignment="1">
      <alignment horizontal="center" vertical="center" wrapText="1"/>
    </xf>
    <xf numFmtId="0" fontId="7" fillId="14" borderId="22" xfId="4" applyNumberFormat="1" applyFont="1" applyFill="1" applyBorder="1" applyAlignment="1">
      <alignment horizontal="center" vertical="center"/>
    </xf>
    <xf numFmtId="0" fontId="7" fillId="14" borderId="43" xfId="4" applyNumberFormat="1" applyFont="1" applyFill="1" applyBorder="1" applyAlignment="1">
      <alignment horizontal="center" vertical="center"/>
    </xf>
    <xf numFmtId="0" fontId="7" fillId="14" borderId="23" xfId="4" applyNumberFormat="1" applyFont="1" applyFill="1" applyBorder="1" applyAlignment="1">
      <alignment horizontal="center" vertical="center"/>
    </xf>
    <xf numFmtId="9" fontId="7" fillId="12" borderId="22" xfId="4" applyFont="1" applyFill="1" applyBorder="1" applyAlignment="1">
      <alignment horizontal="center" vertical="center" wrapText="1"/>
    </xf>
    <xf numFmtId="9" fontId="7" fillId="12" borderId="43" xfId="4" applyFont="1" applyFill="1" applyBorder="1" applyAlignment="1">
      <alignment horizontal="center" vertical="center" wrapText="1"/>
    </xf>
    <xf numFmtId="9" fontId="7" fillId="12" borderId="23" xfId="4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 2" xfId="3" xr:uid="{00000000-0005-0000-0000-000002000000}"/>
    <cellStyle name="Porcentaje" xfId="2" builtinId="5"/>
    <cellStyle name="Porcentual 2 2" xfId="4" xr:uid="{00000000-0005-0000-0000-000004000000}"/>
  </cellStyles>
  <dxfs count="13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GRAFICO TENDENCIAL - </a:t>
            </a:r>
            <a:r>
              <a:rPr lang="es-CO" sz="1400" b="1" i="0" u="none" strike="noStrike" baseline="0">
                <a:effectLst/>
                <a:latin typeface="Arial" panose="020B0604020202020204" pitchFamily="34" charset="0"/>
              </a:rPr>
              <a:t>CUMPLIMIENTO ACTIVIDADES PROGRAMADAS</a:t>
            </a:r>
            <a:endParaRPr lang="es-CO" sz="1400" b="1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'PLAN ACCIÓN ANUAL AYF 2022'!$C$69</c:f>
              <c:strCache>
                <c:ptCount val="1"/>
                <c:pt idx="0">
                  <c:v>% ejecución</c:v>
                </c:pt>
              </c:strCache>
            </c:strRef>
          </c:tx>
          <c:marker>
            <c:symbol val="none"/>
          </c:marker>
          <c:cat>
            <c:strRef>
              <c:f>'[1]%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'PLAN ACCIÓN ANUAL AYF 2022'!$C$70:$C$81</c:f>
              <c:numCache>
                <c:formatCode>0%</c:formatCode>
                <c:ptCount val="12"/>
                <c:pt idx="0">
                  <c:v>0</c:v>
                </c:pt>
                <c:pt idx="1">
                  <c:v>8.4210526315789472E-2</c:v>
                </c:pt>
                <c:pt idx="2">
                  <c:v>0.18947368421052632</c:v>
                </c:pt>
                <c:pt idx="3">
                  <c:v>0.27368421052631581</c:v>
                </c:pt>
                <c:pt idx="4">
                  <c:v>0.3473684210526316</c:v>
                </c:pt>
                <c:pt idx="5">
                  <c:v>0.48421052631578948</c:v>
                </c:pt>
                <c:pt idx="6">
                  <c:v>0.55789473684210522</c:v>
                </c:pt>
                <c:pt idx="7">
                  <c:v>0.67368421052631577</c:v>
                </c:pt>
                <c:pt idx="8">
                  <c:v>0.75789473684210529</c:v>
                </c:pt>
                <c:pt idx="9">
                  <c:v>0.82105263157894737</c:v>
                </c:pt>
                <c:pt idx="10">
                  <c:v>0.88421052631578945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7-4CF3-8513-F9144F8A5CBF}"/>
            </c:ext>
          </c:extLst>
        </c:ser>
        <c:ser>
          <c:idx val="1"/>
          <c:order val="1"/>
          <c:tx>
            <c:strRef>
              <c:f>'[2]PLAN DE ACCIÓN ANUAL 2022'!$B$52</c:f>
              <c:strCache>
                <c:ptCount val="1"/>
                <c:pt idx="0">
                  <c:v>% Meta acumulada</c:v>
                </c:pt>
              </c:strCache>
            </c:strRef>
          </c:tx>
          <c:marker>
            <c:symbol val="none"/>
          </c:marker>
          <c:cat>
            <c:strRef>
              <c:f>'[1]%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'[2]PLAN DE ACCIÓN ANUAL 2022'!$B$53:$B$64</c:f>
              <c:numCache>
                <c:formatCode>General</c:formatCode>
                <c:ptCount val="12"/>
                <c:pt idx="0">
                  <c:v>0</c:v>
                </c:pt>
                <c:pt idx="1">
                  <c:v>0.12195121951219512</c:v>
                </c:pt>
                <c:pt idx="2">
                  <c:v>0.26829268292682928</c:v>
                </c:pt>
                <c:pt idx="3">
                  <c:v>0.3902439024390244</c:v>
                </c:pt>
                <c:pt idx="4">
                  <c:v>0.53658536585365857</c:v>
                </c:pt>
                <c:pt idx="5">
                  <c:v>0.6097560975609756</c:v>
                </c:pt>
                <c:pt idx="6">
                  <c:v>0.65853658536585369</c:v>
                </c:pt>
                <c:pt idx="7">
                  <c:v>0.75609756097560976</c:v>
                </c:pt>
                <c:pt idx="8">
                  <c:v>0.80487804878048785</c:v>
                </c:pt>
                <c:pt idx="9">
                  <c:v>0.80487804878048785</c:v>
                </c:pt>
                <c:pt idx="10">
                  <c:v>0.95121951219512191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7-4CF3-8513-F9144F8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691824"/>
        <c:axId val="797703248"/>
      </c:lineChart>
      <c:catAx>
        <c:axId val="79769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703248"/>
        <c:crosses val="autoZero"/>
        <c:auto val="1"/>
        <c:lblAlgn val="ctr"/>
        <c:lblOffset val="100"/>
        <c:noMultiLvlLbl val="0"/>
      </c:catAx>
      <c:valAx>
        <c:axId val="7977032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69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19562023288943439"/>
          <c:h val="0.1039123120773080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jpe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127000</xdr:colOff>
      <xdr:row>8</xdr:row>
      <xdr:rowOff>38100</xdr:rowOff>
    </xdr:from>
    <xdr:to>
      <xdr:col>8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88900</xdr:colOff>
      <xdr:row>8</xdr:row>
      <xdr:rowOff>63500</xdr:rowOff>
    </xdr:from>
    <xdr:to>
      <xdr:col>10</xdr:col>
      <xdr:colOff>431800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280638</xdr:colOff>
      <xdr:row>8</xdr:row>
      <xdr:rowOff>190500</xdr:rowOff>
    </xdr:from>
    <xdr:to>
      <xdr:col>8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5</xdr:col>
      <xdr:colOff>76200</xdr:colOff>
      <xdr:row>8</xdr:row>
      <xdr:rowOff>63500</xdr:rowOff>
    </xdr:from>
    <xdr:to>
      <xdr:col>6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8178974" y="5387062"/>
          <a:ext cx="672230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250659</xdr:colOff>
      <xdr:row>0</xdr:row>
      <xdr:rowOff>150394</xdr:rowOff>
    </xdr:from>
    <xdr:to>
      <xdr:col>3</xdr:col>
      <xdr:colOff>1572016</xdr:colOff>
      <xdr:row>2</xdr:row>
      <xdr:rowOff>215900</xdr:rowOff>
    </xdr:to>
    <xdr:pic>
      <xdr:nvPicPr>
        <xdr:cNvPr id="8" name="Imagen 3" descr="C:\Users\inci6.INCI\AppData\Local\Microsoft\Windows\Temporary Internet Files\Content.Outlook\N8JGCM0T\Logo-INCI-siglas-para-formatos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9" y="150394"/>
          <a:ext cx="3721266" cy="107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60</xdr:row>
      <xdr:rowOff>0</xdr:rowOff>
    </xdr:from>
    <xdr:to>
      <xdr:col>30</xdr:col>
      <xdr:colOff>2696189</xdr:colOff>
      <xdr:row>65</xdr:row>
      <xdr:rowOff>2421946</xdr:rowOff>
    </xdr:to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%20AMBIENTAL%20INCI\PLAN%20DE%20ACCI&#211;N%20PIGA%20A%20Y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% EJECUCION"/>
      <sheetName val="LISTA"/>
      <sheetName val=" PAA DE RESIDUOS 2022"/>
      <sheetName val="PAA P. AGUA Y ENERGÍA 2022"/>
      <sheetName val="PAA C.SOSTENIBLE P.S2022"/>
      <sheetName val="REGISTRO R.2022"/>
      <sheetName val="GRÁFICAS R.2022"/>
    </sheetNames>
    <sheetDataSet>
      <sheetData sheetId="0">
        <row r="6">
          <cell r="D6" t="str">
            <v>PLAN INTITUCIONAL DE GESTION AMBIENTAL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>ENE.</v>
          </cell>
          <cell r="D4" t="str">
            <v>FEB</v>
          </cell>
          <cell r="E4" t="str">
            <v>MAR</v>
          </cell>
          <cell r="F4" t="str">
            <v>ABR</v>
          </cell>
          <cell r="G4" t="str">
            <v>MAY</v>
          </cell>
          <cell r="H4" t="str">
            <v>JUN</v>
          </cell>
          <cell r="I4" t="str">
            <v>JUL</v>
          </cell>
          <cell r="J4" t="str">
            <v>AGO</v>
          </cell>
          <cell r="K4" t="str">
            <v>SEP</v>
          </cell>
          <cell r="L4" t="str">
            <v>OCT</v>
          </cell>
          <cell r="M4" t="str">
            <v>NOV</v>
          </cell>
          <cell r="N4" t="str">
            <v>Dic-17</v>
          </cell>
        </row>
      </sheetData>
      <sheetData sheetId="10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 2022"/>
    </sheetNames>
    <sheetDataSet>
      <sheetData sheetId="0">
        <row r="52">
          <cell r="B52" t="str">
            <v>% Meta acumulada</v>
          </cell>
        </row>
        <row r="53">
          <cell r="B53">
            <v>0</v>
          </cell>
        </row>
        <row r="54">
          <cell r="B54">
            <v>0.12195121951219512</v>
          </cell>
        </row>
        <row r="55">
          <cell r="B55">
            <v>0.26829268292682928</v>
          </cell>
        </row>
        <row r="56">
          <cell r="B56">
            <v>0.3902439024390244</v>
          </cell>
        </row>
        <row r="57">
          <cell r="B57">
            <v>0.53658536585365857</v>
          </cell>
        </row>
        <row r="58">
          <cell r="B58">
            <v>0.6097560975609756</v>
          </cell>
        </row>
        <row r="59">
          <cell r="B59">
            <v>0.65853658536585369</v>
          </cell>
        </row>
        <row r="60">
          <cell r="B60">
            <v>0.75609756097560976</v>
          </cell>
        </row>
        <row r="61">
          <cell r="B61">
            <v>0.80487804878048785</v>
          </cell>
        </row>
        <row r="62">
          <cell r="B62">
            <v>0.80487804878048785</v>
          </cell>
        </row>
        <row r="63">
          <cell r="B63">
            <v>0.95121951219512191</v>
          </cell>
        </row>
        <row r="64">
          <cell r="B6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AM81"/>
  <sheetViews>
    <sheetView tabSelected="1" zoomScale="78" zoomScaleNormal="78" workbookViewId="0">
      <selection activeCell="AE4" sqref="AE4:AE9"/>
    </sheetView>
  </sheetViews>
  <sheetFormatPr baseColWidth="10" defaultRowHeight="12.75" x14ac:dyDescent="0.2"/>
  <cols>
    <col min="1" max="1" width="11.42578125" style="2"/>
    <col min="2" max="2" width="18.7109375" style="58" customWidth="1"/>
    <col min="3" max="3" width="5.85546875" style="2" customWidth="1"/>
    <col min="4" max="4" width="45.7109375" style="2" customWidth="1"/>
    <col min="5" max="5" width="18.5703125" style="2" customWidth="1"/>
    <col min="6" max="7" width="6.7109375" style="2" hidden="1" customWidth="1"/>
    <col min="8" max="9" width="6.7109375" style="2" customWidth="1"/>
    <col min="10" max="10" width="8.28515625" style="2" customWidth="1"/>
    <col min="11" max="11" width="9" style="2" customWidth="1"/>
    <col min="12" max="12" width="8.42578125" style="2" customWidth="1"/>
    <col min="13" max="13" width="9.140625" style="2" customWidth="1"/>
    <col min="14" max="14" width="10.85546875" style="2" customWidth="1"/>
    <col min="15" max="15" width="10.5703125" style="2" customWidth="1"/>
    <col min="16" max="16" width="12.5703125" style="2" customWidth="1"/>
    <col min="17" max="17" width="8.85546875" style="2" customWidth="1"/>
    <col min="18" max="20" width="6.7109375" style="2" customWidth="1"/>
    <col min="21" max="21" width="8.5703125" style="2" customWidth="1"/>
    <col min="22" max="29" width="6.7109375" style="2" customWidth="1"/>
    <col min="30" max="30" width="20" style="58" customWidth="1"/>
    <col min="31" max="31" width="44.42578125" style="2" customWidth="1"/>
    <col min="32" max="38" width="11.42578125" style="2"/>
    <col min="39" max="39" width="14.5703125" style="2" customWidth="1"/>
    <col min="40" max="16384" width="11.42578125" style="2"/>
  </cols>
  <sheetData>
    <row r="1" spans="1:31" ht="39.75" customHeight="1" x14ac:dyDescent="0.2">
      <c r="A1" s="75"/>
      <c r="B1" s="76"/>
      <c r="C1" s="76"/>
      <c r="D1" s="76"/>
      <c r="E1" s="81" t="s">
        <v>0</v>
      </c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1" t="s">
        <v>1</v>
      </c>
    </row>
    <row r="2" spans="1:31" ht="39.75" customHeight="1" x14ac:dyDescent="0.2">
      <c r="A2" s="77"/>
      <c r="B2" s="78"/>
      <c r="C2" s="78"/>
      <c r="D2" s="78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1" t="s">
        <v>2</v>
      </c>
    </row>
    <row r="3" spans="1:31" ht="39.75" customHeight="1" x14ac:dyDescent="0.2">
      <c r="A3" s="79"/>
      <c r="B3" s="80"/>
      <c r="C3" s="80"/>
      <c r="D3" s="80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3" t="s">
        <v>3</v>
      </c>
    </row>
    <row r="4" spans="1:31" ht="50.1" customHeight="1" x14ac:dyDescent="0.2">
      <c r="A4" s="82" t="s">
        <v>4</v>
      </c>
      <c r="B4" s="82"/>
      <c r="C4" s="82"/>
      <c r="D4" s="82"/>
      <c r="E4" s="83" t="s">
        <v>5</v>
      </c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5"/>
      <c r="AE4" s="86"/>
    </row>
    <row r="5" spans="1:31" s="4" customFormat="1" ht="102" customHeight="1" x14ac:dyDescent="0.2">
      <c r="A5" s="89" t="s">
        <v>6</v>
      </c>
      <c r="B5" s="89"/>
      <c r="C5" s="89"/>
      <c r="D5" s="89"/>
      <c r="E5" s="90" t="s">
        <v>7</v>
      </c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2"/>
      <c r="AE5" s="87"/>
    </row>
    <row r="6" spans="1:31" ht="50.1" customHeight="1" x14ac:dyDescent="0.2">
      <c r="A6" s="89" t="s">
        <v>8</v>
      </c>
      <c r="B6" s="89"/>
      <c r="C6" s="89"/>
      <c r="D6" s="89"/>
      <c r="E6" s="93" t="s">
        <v>9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5"/>
      <c r="AE6" s="87"/>
    </row>
    <row r="7" spans="1:31" ht="50.1" customHeight="1" x14ac:dyDescent="0.2">
      <c r="A7" s="96" t="s">
        <v>10</v>
      </c>
      <c r="B7" s="97"/>
      <c r="C7" s="97"/>
      <c r="D7" s="98"/>
      <c r="E7" s="93" t="s">
        <v>11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100"/>
      <c r="AE7" s="87"/>
    </row>
    <row r="8" spans="1:31" ht="50.1" customHeight="1" x14ac:dyDescent="0.2">
      <c r="A8" s="89" t="s">
        <v>12</v>
      </c>
      <c r="B8" s="89"/>
      <c r="C8" s="89"/>
      <c r="D8" s="89"/>
      <c r="E8" s="93" t="s">
        <v>13</v>
      </c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100"/>
      <c r="AE8" s="87"/>
    </row>
    <row r="9" spans="1:31" ht="56.25" customHeight="1" x14ac:dyDescent="0.2">
      <c r="A9" s="101" t="s">
        <v>14</v>
      </c>
      <c r="B9" s="102"/>
      <c r="C9" s="102"/>
      <c r="D9" s="103"/>
      <c r="E9" s="5">
        <v>44589</v>
      </c>
      <c r="F9" s="104"/>
      <c r="G9" s="105"/>
      <c r="H9" s="105"/>
      <c r="I9" s="105"/>
      <c r="J9" s="105"/>
      <c r="K9" s="10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88"/>
    </row>
    <row r="10" spans="1:31" ht="20.100000000000001" customHeight="1" x14ac:dyDescent="0.2">
      <c r="A10" s="107" t="s">
        <v>15</v>
      </c>
      <c r="B10" s="107" t="s">
        <v>16</v>
      </c>
      <c r="C10" s="110" t="s">
        <v>17</v>
      </c>
      <c r="D10" s="111"/>
      <c r="E10" s="112" t="s">
        <v>18</v>
      </c>
      <c r="F10" s="113" t="s">
        <v>19</v>
      </c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21" t="s">
        <v>20</v>
      </c>
      <c r="AE10" s="124" t="s">
        <v>21</v>
      </c>
    </row>
    <row r="11" spans="1:31" ht="20.100000000000001" customHeight="1" x14ac:dyDescent="0.2">
      <c r="A11" s="108"/>
      <c r="B11" s="108"/>
      <c r="C11" s="110"/>
      <c r="D11" s="111"/>
      <c r="E11" s="112"/>
      <c r="F11" s="114" t="s">
        <v>22</v>
      </c>
      <c r="G11" s="115"/>
      <c r="H11" s="114" t="s">
        <v>23</v>
      </c>
      <c r="I11" s="115"/>
      <c r="J11" s="114" t="s">
        <v>24</v>
      </c>
      <c r="K11" s="115"/>
      <c r="L11" s="114" t="s">
        <v>25</v>
      </c>
      <c r="M11" s="115"/>
      <c r="N11" s="114" t="s">
        <v>26</v>
      </c>
      <c r="O11" s="115"/>
      <c r="P11" s="114" t="s">
        <v>27</v>
      </c>
      <c r="Q11" s="115"/>
      <c r="R11" s="114" t="s">
        <v>28</v>
      </c>
      <c r="S11" s="115"/>
      <c r="T11" s="114" t="s">
        <v>29</v>
      </c>
      <c r="U11" s="115"/>
      <c r="V11" s="114" t="s">
        <v>30</v>
      </c>
      <c r="W11" s="115"/>
      <c r="X11" s="114" t="s">
        <v>31</v>
      </c>
      <c r="Y11" s="115"/>
      <c r="Z11" s="114" t="s">
        <v>32</v>
      </c>
      <c r="AA11" s="115"/>
      <c r="AB11" s="114" t="s">
        <v>33</v>
      </c>
      <c r="AC11" s="115"/>
      <c r="AD11" s="122"/>
      <c r="AE11" s="125"/>
    </row>
    <row r="12" spans="1:31" ht="20.100000000000001" customHeight="1" x14ac:dyDescent="0.2">
      <c r="A12" s="109"/>
      <c r="B12" s="109"/>
      <c r="C12" s="110"/>
      <c r="D12" s="111"/>
      <c r="E12" s="112"/>
      <c r="F12" s="8" t="s">
        <v>34</v>
      </c>
      <c r="G12" s="9" t="s">
        <v>35</v>
      </c>
      <c r="H12" s="8" t="s">
        <v>34</v>
      </c>
      <c r="I12" s="9" t="s">
        <v>35</v>
      </c>
      <c r="J12" s="8" t="s">
        <v>34</v>
      </c>
      <c r="K12" s="9" t="s">
        <v>35</v>
      </c>
      <c r="L12" s="8" t="s">
        <v>34</v>
      </c>
      <c r="M12" s="9" t="s">
        <v>35</v>
      </c>
      <c r="N12" s="8" t="s">
        <v>34</v>
      </c>
      <c r="O12" s="9" t="s">
        <v>35</v>
      </c>
      <c r="P12" s="8" t="s">
        <v>34</v>
      </c>
      <c r="Q12" s="9" t="s">
        <v>35</v>
      </c>
      <c r="R12" s="8" t="s">
        <v>34</v>
      </c>
      <c r="S12" s="9" t="s">
        <v>35</v>
      </c>
      <c r="T12" s="8" t="s">
        <v>34</v>
      </c>
      <c r="U12" s="9" t="s">
        <v>35</v>
      </c>
      <c r="V12" s="8" t="s">
        <v>34</v>
      </c>
      <c r="W12" s="9" t="s">
        <v>35</v>
      </c>
      <c r="X12" s="8" t="s">
        <v>34</v>
      </c>
      <c r="Y12" s="9" t="s">
        <v>35</v>
      </c>
      <c r="Z12" s="8" t="s">
        <v>34</v>
      </c>
      <c r="AA12" s="9" t="s">
        <v>35</v>
      </c>
      <c r="AB12" s="8" t="s">
        <v>34</v>
      </c>
      <c r="AC12" s="9" t="s">
        <v>35</v>
      </c>
      <c r="AD12" s="123"/>
      <c r="AE12" s="126"/>
    </row>
    <row r="13" spans="1:31" ht="57" customHeight="1" x14ac:dyDescent="0.2">
      <c r="A13" s="116" t="s">
        <v>34</v>
      </c>
      <c r="B13" s="10" t="s">
        <v>36</v>
      </c>
      <c r="C13" s="118" t="s">
        <v>37</v>
      </c>
      <c r="D13" s="119"/>
      <c r="E13" s="11" t="s">
        <v>38</v>
      </c>
      <c r="F13" s="12"/>
      <c r="G13" s="13"/>
      <c r="H13" s="14">
        <v>1</v>
      </c>
      <c r="I13" s="15">
        <v>1</v>
      </c>
      <c r="J13" s="14">
        <v>1</v>
      </c>
      <c r="K13" s="15">
        <v>1</v>
      </c>
      <c r="L13" s="14">
        <v>1</v>
      </c>
      <c r="M13" s="15">
        <v>1</v>
      </c>
      <c r="N13" s="14">
        <v>1</v>
      </c>
      <c r="O13" s="15">
        <v>1</v>
      </c>
      <c r="P13" s="14"/>
      <c r="Q13" s="15"/>
      <c r="R13" s="14"/>
      <c r="S13" s="14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6">
        <f>IF(COUNTA(F13,H13,J13,L13,N13,P13,R13,T13,V13,X13,Z13,AB13)=0,0,COUNTA(G13,I13,K13,M13,O13,Q13,S13,U13,W13,Y13,AA13,AC13)/COUNTA(F13,H13,J13,L13,N13,P13,R13,T13,V13,X13,Z13,AB13))</f>
        <v>1</v>
      </c>
      <c r="AE13" s="17"/>
    </row>
    <row r="14" spans="1:31" ht="48" customHeight="1" x14ac:dyDescent="0.2">
      <c r="A14" s="117"/>
      <c r="B14" s="10" t="s">
        <v>39</v>
      </c>
      <c r="C14" s="120" t="s">
        <v>40</v>
      </c>
      <c r="D14" s="120"/>
      <c r="E14" s="11" t="s">
        <v>38</v>
      </c>
      <c r="F14" s="18"/>
      <c r="G14" s="19"/>
      <c r="H14" s="20"/>
      <c r="I14" s="21"/>
      <c r="J14" s="22"/>
      <c r="K14" s="21"/>
      <c r="L14" s="22">
        <v>1</v>
      </c>
      <c r="M14" s="21">
        <v>1</v>
      </c>
      <c r="N14" s="22"/>
      <c r="O14" s="21"/>
      <c r="P14" s="22"/>
      <c r="Q14" s="21"/>
      <c r="R14" s="22"/>
      <c r="S14" s="21"/>
      <c r="T14" s="23"/>
      <c r="U14" s="21"/>
      <c r="V14" s="22"/>
      <c r="W14" s="21"/>
      <c r="X14" s="22"/>
      <c r="Y14" s="21"/>
      <c r="Z14" s="22"/>
      <c r="AA14" s="21"/>
      <c r="AB14" s="22"/>
      <c r="AC14" s="21"/>
      <c r="AD14" s="24">
        <f t="shared" ref="AD14:AD52" si="0">IF(COUNTA(F14,H14,J14,L14,N14,P14,R14,T14,V14,X14,Z14,AB14)=0,0,COUNTA(G14,I14,K14,M14,O14,Q14,S14,U14,W14,Y14,AA14,AC14)/COUNTA(F14,H14,J14,L14,N14,P14,R14,T14,V14,X14,Z14,AB14))</f>
        <v>1</v>
      </c>
      <c r="AE14" s="25"/>
    </row>
    <row r="15" spans="1:31" ht="48" customHeight="1" x14ac:dyDescent="0.2">
      <c r="A15" s="26"/>
      <c r="B15" s="10" t="s">
        <v>39</v>
      </c>
      <c r="C15" s="120" t="s">
        <v>41</v>
      </c>
      <c r="D15" s="120"/>
      <c r="E15" s="27" t="s">
        <v>42</v>
      </c>
      <c r="F15" s="28"/>
      <c r="G15" s="29"/>
      <c r="H15" s="20"/>
      <c r="I15" s="21"/>
      <c r="J15" s="22"/>
      <c r="K15" s="21"/>
      <c r="L15" s="22"/>
      <c r="M15" s="21"/>
      <c r="N15" s="22"/>
      <c r="O15" s="21"/>
      <c r="P15" s="22">
        <v>1</v>
      </c>
      <c r="Q15" s="21">
        <v>1</v>
      </c>
      <c r="R15" s="22"/>
      <c r="S15" s="21"/>
      <c r="T15" s="23"/>
      <c r="U15" s="21"/>
      <c r="V15" s="22"/>
      <c r="W15" s="21"/>
      <c r="X15" s="22"/>
      <c r="Y15" s="21"/>
      <c r="Z15" s="22"/>
      <c r="AA15" s="21"/>
      <c r="AB15" s="22"/>
      <c r="AC15" s="21"/>
      <c r="AD15" s="24">
        <f t="shared" si="0"/>
        <v>1</v>
      </c>
      <c r="AE15" s="71"/>
    </row>
    <row r="16" spans="1:31" ht="48" customHeight="1" x14ac:dyDescent="0.2">
      <c r="A16" s="26"/>
      <c r="B16" s="10" t="s">
        <v>36</v>
      </c>
      <c r="C16" s="127" t="s">
        <v>43</v>
      </c>
      <c r="D16" s="128"/>
      <c r="E16" s="11" t="s">
        <v>38</v>
      </c>
      <c r="F16" s="28"/>
      <c r="G16" s="29"/>
      <c r="H16" s="31"/>
      <c r="I16" s="32"/>
      <c r="J16" s="33"/>
      <c r="K16" s="32"/>
      <c r="L16" s="33"/>
      <c r="M16" s="32"/>
      <c r="N16" s="33"/>
      <c r="O16" s="32"/>
      <c r="P16" s="33"/>
      <c r="Q16" s="32"/>
      <c r="R16" s="33">
        <v>1</v>
      </c>
      <c r="S16" s="32">
        <v>1</v>
      </c>
      <c r="T16" s="34"/>
      <c r="U16" s="32"/>
      <c r="V16" s="33"/>
      <c r="W16" s="32"/>
      <c r="X16" s="33"/>
      <c r="Y16" s="32"/>
      <c r="Z16" s="33"/>
      <c r="AA16" s="32"/>
      <c r="AB16" s="33"/>
      <c r="AC16" s="32"/>
      <c r="AD16" s="24">
        <f t="shared" si="0"/>
        <v>1</v>
      </c>
      <c r="AE16" s="30"/>
    </row>
    <row r="17" spans="1:31" ht="48" customHeight="1" x14ac:dyDescent="0.2">
      <c r="A17" s="26"/>
      <c r="B17" s="10" t="s">
        <v>36</v>
      </c>
      <c r="C17" s="127" t="s">
        <v>44</v>
      </c>
      <c r="D17" s="128"/>
      <c r="E17" s="27" t="s">
        <v>42</v>
      </c>
      <c r="F17" s="28"/>
      <c r="G17" s="29"/>
      <c r="H17" s="31"/>
      <c r="I17" s="32"/>
      <c r="J17" s="33"/>
      <c r="K17" s="32"/>
      <c r="L17" s="33"/>
      <c r="M17" s="32"/>
      <c r="N17" s="33">
        <v>1</v>
      </c>
      <c r="O17" s="32">
        <v>1</v>
      </c>
      <c r="P17" s="33"/>
      <c r="Q17" s="32"/>
      <c r="R17" s="33"/>
      <c r="S17" s="32"/>
      <c r="T17" s="34"/>
      <c r="U17" s="32"/>
      <c r="V17" s="33"/>
      <c r="W17" s="32"/>
      <c r="X17" s="33"/>
      <c r="Y17" s="32"/>
      <c r="Z17" s="33"/>
      <c r="AA17" s="32"/>
      <c r="AB17" s="33"/>
      <c r="AC17" s="32"/>
      <c r="AD17" s="24">
        <f t="shared" si="0"/>
        <v>1</v>
      </c>
      <c r="AE17" s="30"/>
    </row>
    <row r="18" spans="1:31" ht="48" customHeight="1" x14ac:dyDescent="0.2">
      <c r="A18" s="26"/>
      <c r="B18" s="10" t="s">
        <v>36</v>
      </c>
      <c r="C18" s="129" t="s">
        <v>45</v>
      </c>
      <c r="D18" s="130"/>
      <c r="E18" s="27" t="s">
        <v>46</v>
      </c>
      <c r="F18" s="28"/>
      <c r="G18" s="29"/>
      <c r="H18" s="31"/>
      <c r="I18" s="32"/>
      <c r="J18" s="33"/>
      <c r="K18" s="32"/>
      <c r="L18" s="33"/>
      <c r="M18" s="32"/>
      <c r="N18" s="33"/>
      <c r="O18" s="32"/>
      <c r="P18" s="33">
        <v>1</v>
      </c>
      <c r="Q18" s="32">
        <v>1</v>
      </c>
      <c r="R18" s="33"/>
      <c r="S18" s="32"/>
      <c r="T18" s="33"/>
      <c r="U18" s="32"/>
      <c r="V18" s="33"/>
      <c r="W18" s="32"/>
      <c r="X18" s="33"/>
      <c r="Y18" s="32"/>
      <c r="Z18" s="33"/>
      <c r="AA18" s="32"/>
      <c r="AB18" s="33"/>
      <c r="AC18" s="32"/>
      <c r="AD18" s="24">
        <f t="shared" si="0"/>
        <v>1</v>
      </c>
      <c r="AE18" s="30"/>
    </row>
    <row r="19" spans="1:31" ht="48" customHeight="1" x14ac:dyDescent="0.2">
      <c r="A19" s="26"/>
      <c r="B19" s="10" t="s">
        <v>36</v>
      </c>
      <c r="C19" s="131" t="s">
        <v>47</v>
      </c>
      <c r="D19" s="132"/>
      <c r="E19" s="27" t="s">
        <v>46</v>
      </c>
      <c r="F19" s="28"/>
      <c r="G19" s="29"/>
      <c r="H19" s="31"/>
      <c r="I19" s="32"/>
      <c r="J19" s="33"/>
      <c r="K19" s="32"/>
      <c r="L19" s="33"/>
      <c r="M19" s="32"/>
      <c r="N19" s="33"/>
      <c r="O19" s="32"/>
      <c r="P19" s="33">
        <v>1</v>
      </c>
      <c r="Q19" s="32">
        <v>1</v>
      </c>
      <c r="R19" s="33"/>
      <c r="S19" s="32"/>
      <c r="T19" s="34"/>
      <c r="U19" s="32"/>
      <c r="V19" s="33"/>
      <c r="W19" s="32"/>
      <c r="X19" s="33"/>
      <c r="Y19" s="32"/>
      <c r="Z19" s="33"/>
      <c r="AA19" s="32"/>
      <c r="AB19" s="33"/>
      <c r="AC19" s="32"/>
      <c r="AD19" s="24">
        <f t="shared" si="0"/>
        <v>1</v>
      </c>
      <c r="AE19" s="30"/>
    </row>
    <row r="20" spans="1:31" ht="48" customHeight="1" x14ac:dyDescent="0.2">
      <c r="A20" s="26"/>
      <c r="B20" s="10" t="s">
        <v>36</v>
      </c>
      <c r="C20" s="133" t="s">
        <v>48</v>
      </c>
      <c r="D20" s="133"/>
      <c r="E20" s="27" t="s">
        <v>49</v>
      </c>
      <c r="F20" s="28"/>
      <c r="G20" s="29"/>
      <c r="H20" s="35">
        <v>1</v>
      </c>
      <c r="I20" s="32">
        <v>1</v>
      </c>
      <c r="J20" s="33">
        <v>1</v>
      </c>
      <c r="K20" s="32">
        <v>1</v>
      </c>
      <c r="L20" s="33">
        <v>1</v>
      </c>
      <c r="M20" s="32">
        <v>1</v>
      </c>
      <c r="N20" s="33">
        <v>1</v>
      </c>
      <c r="O20" s="32">
        <v>1</v>
      </c>
      <c r="P20" s="33">
        <v>1</v>
      </c>
      <c r="Q20" s="32">
        <v>1</v>
      </c>
      <c r="R20" s="33">
        <v>1</v>
      </c>
      <c r="S20" s="32">
        <v>1</v>
      </c>
      <c r="T20" s="33">
        <v>1</v>
      </c>
      <c r="U20" s="32">
        <v>1</v>
      </c>
      <c r="V20" s="33">
        <v>1</v>
      </c>
      <c r="W20" s="32">
        <v>1</v>
      </c>
      <c r="X20" s="33">
        <v>1</v>
      </c>
      <c r="Y20" s="32">
        <v>1</v>
      </c>
      <c r="Z20" s="33">
        <v>1</v>
      </c>
      <c r="AA20" s="32">
        <v>1</v>
      </c>
      <c r="AB20" s="33">
        <v>1</v>
      </c>
      <c r="AC20" s="32">
        <v>1</v>
      </c>
      <c r="AD20" s="24">
        <f t="shared" si="0"/>
        <v>1</v>
      </c>
      <c r="AE20" s="30"/>
    </row>
    <row r="21" spans="1:31" ht="47.25" customHeight="1" x14ac:dyDescent="0.2">
      <c r="A21" s="134" t="s">
        <v>50</v>
      </c>
      <c r="B21" s="10" t="s">
        <v>36</v>
      </c>
      <c r="C21" s="136" t="s">
        <v>51</v>
      </c>
      <c r="D21" s="137"/>
      <c r="E21" s="11" t="s">
        <v>38</v>
      </c>
      <c r="F21" s="36"/>
      <c r="G21" s="13"/>
      <c r="H21" s="33"/>
      <c r="I21" s="32"/>
      <c r="J21" s="33">
        <v>1</v>
      </c>
      <c r="K21" s="32">
        <v>1</v>
      </c>
      <c r="L21" s="33"/>
      <c r="M21" s="32"/>
      <c r="N21" s="33"/>
      <c r="O21" s="32"/>
      <c r="P21" s="33"/>
      <c r="Q21" s="32"/>
      <c r="R21" s="33"/>
      <c r="S21" s="32"/>
      <c r="T21" s="33"/>
      <c r="U21" s="32"/>
      <c r="V21" s="33"/>
      <c r="W21" s="32"/>
      <c r="X21" s="33"/>
      <c r="Y21" s="32"/>
      <c r="Z21" s="33"/>
      <c r="AA21" s="32"/>
      <c r="AB21" s="33"/>
      <c r="AC21" s="32"/>
      <c r="AD21" s="37">
        <f t="shared" si="0"/>
        <v>1</v>
      </c>
      <c r="AE21" s="38"/>
    </row>
    <row r="22" spans="1:31" ht="47.25" customHeight="1" x14ac:dyDescent="0.2">
      <c r="A22" s="135"/>
      <c r="B22" s="10" t="s">
        <v>36</v>
      </c>
      <c r="C22" s="120" t="s">
        <v>52</v>
      </c>
      <c r="D22" s="120"/>
      <c r="E22" s="27" t="s">
        <v>46</v>
      </c>
      <c r="F22" s="33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  <c r="S22" s="32"/>
      <c r="T22" s="33">
        <v>1</v>
      </c>
      <c r="U22" s="32">
        <v>1</v>
      </c>
      <c r="V22" s="33"/>
      <c r="W22" s="32"/>
      <c r="X22" s="33"/>
      <c r="Y22" s="32"/>
      <c r="Z22" s="33"/>
      <c r="AA22" s="32"/>
      <c r="AB22" s="33"/>
      <c r="AC22" s="32"/>
      <c r="AD22" s="37">
        <f t="shared" si="0"/>
        <v>1</v>
      </c>
      <c r="AE22" s="39"/>
    </row>
    <row r="23" spans="1:31" ht="47.25" customHeight="1" x14ac:dyDescent="0.2">
      <c r="A23" s="135"/>
      <c r="B23" s="10" t="s">
        <v>36</v>
      </c>
      <c r="C23" s="120" t="s">
        <v>53</v>
      </c>
      <c r="D23" s="120"/>
      <c r="E23" s="27" t="s">
        <v>46</v>
      </c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>
        <v>1</v>
      </c>
      <c r="U23" s="32">
        <v>1</v>
      </c>
      <c r="V23" s="33"/>
      <c r="W23" s="32"/>
      <c r="X23" s="33"/>
      <c r="Y23" s="32"/>
      <c r="Z23" s="33"/>
      <c r="AA23" s="32"/>
      <c r="AB23" s="33"/>
      <c r="AC23" s="32"/>
      <c r="AD23" s="37">
        <f t="shared" si="0"/>
        <v>1</v>
      </c>
      <c r="AE23" s="39"/>
    </row>
    <row r="24" spans="1:31" ht="67.5" customHeight="1" x14ac:dyDescent="0.2">
      <c r="A24" s="135"/>
      <c r="B24" s="10" t="s">
        <v>36</v>
      </c>
      <c r="C24" s="127" t="s">
        <v>54</v>
      </c>
      <c r="D24" s="128"/>
      <c r="E24" s="11" t="s">
        <v>38</v>
      </c>
      <c r="F24" s="22"/>
      <c r="G24" s="21"/>
      <c r="H24" s="22"/>
      <c r="I24" s="21"/>
      <c r="J24" s="33">
        <v>1</v>
      </c>
      <c r="K24" s="21">
        <v>1</v>
      </c>
      <c r="L24" s="22"/>
      <c r="M24" s="21"/>
      <c r="N24" s="22"/>
      <c r="O24" s="21"/>
      <c r="P24" s="22"/>
      <c r="Q24" s="21"/>
      <c r="R24" s="22"/>
      <c r="S24" s="21"/>
      <c r="T24" s="22"/>
      <c r="U24" s="21"/>
      <c r="V24" s="22"/>
      <c r="W24" s="21"/>
      <c r="X24" s="22"/>
      <c r="Y24" s="21"/>
      <c r="Z24" s="22"/>
      <c r="AA24" s="21"/>
      <c r="AB24" s="22"/>
      <c r="AC24" s="21"/>
      <c r="AD24" s="40">
        <f t="shared" si="0"/>
        <v>1</v>
      </c>
      <c r="AE24" s="41"/>
    </row>
    <row r="25" spans="1:31" ht="67.5" customHeight="1" x14ac:dyDescent="0.2">
      <c r="A25" s="135"/>
      <c r="B25" s="10" t="s">
        <v>36</v>
      </c>
      <c r="C25" s="127" t="s">
        <v>55</v>
      </c>
      <c r="D25" s="128"/>
      <c r="E25" s="11" t="s">
        <v>38</v>
      </c>
      <c r="F25" s="22"/>
      <c r="G25" s="21"/>
      <c r="H25" s="22"/>
      <c r="I25" s="21"/>
      <c r="J25" s="22"/>
      <c r="K25" s="21"/>
      <c r="L25" s="22"/>
      <c r="M25" s="21"/>
      <c r="N25" s="22"/>
      <c r="O25" s="21"/>
      <c r="P25" s="22">
        <v>1</v>
      </c>
      <c r="Q25" s="21">
        <v>1</v>
      </c>
      <c r="R25" s="22">
        <v>1</v>
      </c>
      <c r="S25" s="21">
        <v>1</v>
      </c>
      <c r="T25" s="22">
        <v>1</v>
      </c>
      <c r="U25" s="21">
        <v>1</v>
      </c>
      <c r="V25" s="22">
        <v>1</v>
      </c>
      <c r="W25" s="21">
        <v>1</v>
      </c>
      <c r="X25" s="22">
        <v>1</v>
      </c>
      <c r="Y25" s="21">
        <v>1</v>
      </c>
      <c r="Z25" s="22"/>
      <c r="AA25" s="21"/>
      <c r="AB25" s="22"/>
      <c r="AC25" s="21"/>
      <c r="AD25" s="40">
        <f t="shared" si="0"/>
        <v>1</v>
      </c>
      <c r="AE25" s="72"/>
    </row>
    <row r="26" spans="1:31" ht="67.5" customHeight="1" x14ac:dyDescent="0.2">
      <c r="A26" s="135"/>
      <c r="B26" s="10" t="s">
        <v>36</v>
      </c>
      <c r="C26" s="127" t="s">
        <v>56</v>
      </c>
      <c r="D26" s="128"/>
      <c r="E26" s="42" t="s">
        <v>57</v>
      </c>
      <c r="F26" s="22"/>
      <c r="G26" s="21"/>
      <c r="H26" s="22">
        <v>1</v>
      </c>
      <c r="I26" s="21">
        <v>1</v>
      </c>
      <c r="J26" s="22"/>
      <c r="K26" s="21"/>
      <c r="L26" s="22"/>
      <c r="M26" s="21"/>
      <c r="N26" s="22"/>
      <c r="O26" s="21"/>
      <c r="P26" s="20"/>
      <c r="Q26" s="43"/>
      <c r="R26" s="20"/>
      <c r="S26" s="43"/>
      <c r="T26" s="20"/>
      <c r="U26" s="43"/>
      <c r="V26" s="20"/>
      <c r="W26" s="43"/>
      <c r="X26" s="20"/>
      <c r="Y26" s="43"/>
      <c r="Z26" s="20"/>
      <c r="AA26" s="43"/>
      <c r="AB26" s="20"/>
      <c r="AC26" s="21"/>
      <c r="AD26" s="40">
        <f t="shared" si="0"/>
        <v>1</v>
      </c>
      <c r="AE26" s="41"/>
    </row>
    <row r="27" spans="1:31" ht="67.5" customHeight="1" x14ac:dyDescent="0.2">
      <c r="A27" s="135"/>
      <c r="B27" s="10" t="s">
        <v>36</v>
      </c>
      <c r="C27" s="127" t="s">
        <v>58</v>
      </c>
      <c r="D27" s="128"/>
      <c r="E27" s="42" t="s">
        <v>59</v>
      </c>
      <c r="F27" s="22"/>
      <c r="G27" s="21"/>
      <c r="H27" s="22"/>
      <c r="I27" s="21"/>
      <c r="J27" s="22"/>
      <c r="K27" s="21"/>
      <c r="L27" s="22"/>
      <c r="M27" s="21"/>
      <c r="N27" s="22">
        <v>1</v>
      </c>
      <c r="O27" s="21">
        <v>1</v>
      </c>
      <c r="P27" s="20"/>
      <c r="Q27" s="43"/>
      <c r="R27" s="20"/>
      <c r="S27" s="43"/>
      <c r="T27" s="22"/>
      <c r="U27" s="43"/>
      <c r="V27" s="20"/>
      <c r="W27" s="43"/>
      <c r="X27" s="20"/>
      <c r="Y27" s="43"/>
      <c r="Z27" s="22"/>
      <c r="AA27" s="43"/>
      <c r="AB27" s="44">
        <v>1</v>
      </c>
      <c r="AC27" s="21">
        <v>1</v>
      </c>
      <c r="AD27" s="40">
        <f t="shared" si="0"/>
        <v>1</v>
      </c>
      <c r="AE27" s="41"/>
    </row>
    <row r="28" spans="1:31" ht="68.25" customHeight="1" x14ac:dyDescent="0.2">
      <c r="A28" s="135"/>
      <c r="B28" s="10" t="s">
        <v>60</v>
      </c>
      <c r="C28" s="127" t="s">
        <v>61</v>
      </c>
      <c r="D28" s="128"/>
      <c r="E28" s="42" t="s">
        <v>57</v>
      </c>
      <c r="F28" s="22"/>
      <c r="G28" s="21"/>
      <c r="H28" s="22"/>
      <c r="I28" s="21"/>
      <c r="J28" s="22"/>
      <c r="K28" s="21"/>
      <c r="L28" s="22"/>
      <c r="M28" s="21"/>
      <c r="N28" s="22">
        <v>1</v>
      </c>
      <c r="O28" s="21">
        <v>1</v>
      </c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2"/>
      <c r="AC28" s="21"/>
      <c r="AD28" s="40">
        <f t="shared" si="0"/>
        <v>1</v>
      </c>
      <c r="AE28" s="45"/>
    </row>
    <row r="29" spans="1:31" ht="68.25" customHeight="1" x14ac:dyDescent="0.2">
      <c r="A29" s="135"/>
      <c r="B29" s="10" t="s">
        <v>60</v>
      </c>
      <c r="C29" s="138" t="s">
        <v>62</v>
      </c>
      <c r="D29" s="139"/>
      <c r="E29" s="42" t="s">
        <v>57</v>
      </c>
      <c r="F29" s="22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>
        <v>1</v>
      </c>
      <c r="U29" s="21">
        <v>1</v>
      </c>
      <c r="V29" s="22"/>
      <c r="W29" s="21"/>
      <c r="X29" s="22"/>
      <c r="Y29" s="21"/>
      <c r="Z29" s="22"/>
      <c r="AA29" s="21"/>
      <c r="AB29" s="22"/>
      <c r="AC29" s="21"/>
      <c r="AD29" s="40">
        <f t="shared" si="0"/>
        <v>1</v>
      </c>
      <c r="AE29" s="45"/>
    </row>
    <row r="30" spans="1:31" ht="58.5" customHeight="1" x14ac:dyDescent="0.2">
      <c r="A30" s="135"/>
      <c r="B30" s="10" t="s">
        <v>63</v>
      </c>
      <c r="C30" s="120" t="s">
        <v>64</v>
      </c>
      <c r="D30" s="120"/>
      <c r="E30" s="46" t="s">
        <v>49</v>
      </c>
      <c r="F30" s="22"/>
      <c r="G30" s="21"/>
      <c r="H30" s="22"/>
      <c r="I30" s="21"/>
      <c r="J30" s="22"/>
      <c r="K30" s="21"/>
      <c r="L30" s="22">
        <v>1</v>
      </c>
      <c r="M30" s="21">
        <v>1</v>
      </c>
      <c r="N30" s="22"/>
      <c r="O30" s="21"/>
      <c r="P30" s="22"/>
      <c r="Q30" s="21"/>
      <c r="R30" s="22">
        <v>1</v>
      </c>
      <c r="S30" s="21">
        <v>1</v>
      </c>
      <c r="T30" s="22"/>
      <c r="U30" s="21"/>
      <c r="V30" s="22"/>
      <c r="W30" s="21"/>
      <c r="X30" s="22"/>
      <c r="Y30" s="21"/>
      <c r="Z30" s="22">
        <v>1</v>
      </c>
      <c r="AA30" s="21">
        <v>1</v>
      </c>
      <c r="AB30" s="22"/>
      <c r="AC30" s="21"/>
      <c r="AD30" s="40">
        <f t="shared" si="0"/>
        <v>1</v>
      </c>
      <c r="AE30" s="45"/>
    </row>
    <row r="31" spans="1:31" ht="58.5" customHeight="1" x14ac:dyDescent="0.2">
      <c r="A31" s="135"/>
      <c r="B31" s="10" t="s">
        <v>60</v>
      </c>
      <c r="C31" s="145" t="s">
        <v>65</v>
      </c>
      <c r="D31" s="146"/>
      <c r="E31" s="46" t="s">
        <v>49</v>
      </c>
      <c r="F31" s="22"/>
      <c r="G31" s="21"/>
      <c r="H31" s="22"/>
      <c r="I31" s="21"/>
      <c r="J31" s="22">
        <v>1</v>
      </c>
      <c r="K31" s="21">
        <v>1</v>
      </c>
      <c r="L31" s="22"/>
      <c r="M31" s="21"/>
      <c r="N31" s="22"/>
      <c r="O31" s="21"/>
      <c r="P31" s="22"/>
      <c r="Q31" s="21"/>
      <c r="R31" s="22"/>
      <c r="S31" s="21"/>
      <c r="T31" s="20"/>
      <c r="U31" s="21"/>
      <c r="V31" s="22"/>
      <c r="W31" s="21"/>
      <c r="X31" s="22"/>
      <c r="Y31" s="21"/>
      <c r="Z31" s="22"/>
      <c r="AA31" s="21"/>
      <c r="AB31" s="22"/>
      <c r="AC31" s="21"/>
      <c r="AD31" s="40">
        <f>IF(COUNTA(F31,H31,J31,L31,N31,P31,R31,T31,V31,X31,Z31,AB31)=0,0,COUNTA(G31,I31,K31,M31,O31,Q31,S31,U31,W31,Y31,AA31,AC31)/COUNTA(F31,H31,J31,L31,N31,P31,R31,T31,V31,X31,Z31,AB31))</f>
        <v>1</v>
      </c>
      <c r="AE31" s="45"/>
    </row>
    <row r="32" spans="1:31" ht="60" customHeight="1" x14ac:dyDescent="0.2">
      <c r="A32" s="135"/>
      <c r="B32" s="10" t="s">
        <v>60</v>
      </c>
      <c r="C32" s="147" t="s">
        <v>66</v>
      </c>
      <c r="D32" s="148"/>
      <c r="E32" s="11" t="s">
        <v>38</v>
      </c>
      <c r="F32" s="47"/>
      <c r="G32" s="48"/>
      <c r="H32" s="47"/>
      <c r="I32" s="48"/>
      <c r="J32" s="47">
        <v>1</v>
      </c>
      <c r="K32" s="48">
        <v>1</v>
      </c>
      <c r="L32" s="47"/>
      <c r="M32" s="48"/>
      <c r="N32" s="47"/>
      <c r="O32" s="48"/>
      <c r="P32" s="47"/>
      <c r="Q32" s="48"/>
      <c r="R32" s="47"/>
      <c r="S32" s="48"/>
      <c r="T32" s="47"/>
      <c r="U32" s="48"/>
      <c r="V32" s="47"/>
      <c r="W32" s="48"/>
      <c r="X32" s="47"/>
      <c r="Y32" s="48"/>
      <c r="Z32" s="47"/>
      <c r="AA32" s="48"/>
      <c r="AB32" s="47"/>
      <c r="AC32" s="48"/>
      <c r="AD32" s="40">
        <f t="shared" si="0"/>
        <v>1</v>
      </c>
      <c r="AE32" s="45"/>
    </row>
    <row r="33" spans="1:31" ht="55.5" customHeight="1" x14ac:dyDescent="0.2">
      <c r="A33" s="135"/>
      <c r="B33" s="10" t="s">
        <v>67</v>
      </c>
      <c r="C33" s="147" t="s">
        <v>68</v>
      </c>
      <c r="D33" s="148"/>
      <c r="E33" s="42" t="s">
        <v>57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/>
      <c r="Q33" s="48"/>
      <c r="R33" s="47">
        <v>1</v>
      </c>
      <c r="S33" s="48">
        <v>1</v>
      </c>
      <c r="T33" s="47"/>
      <c r="U33" s="48"/>
      <c r="V33" s="47"/>
      <c r="W33" s="48"/>
      <c r="X33" s="47"/>
      <c r="Y33" s="48"/>
      <c r="Z33" s="47"/>
      <c r="AA33" s="48"/>
      <c r="AB33" s="47"/>
      <c r="AC33" s="48"/>
      <c r="AD33" s="40">
        <f t="shared" si="0"/>
        <v>1</v>
      </c>
      <c r="AE33" s="45"/>
    </row>
    <row r="34" spans="1:31" ht="55.5" customHeight="1" x14ac:dyDescent="0.2">
      <c r="A34" s="135"/>
      <c r="B34" s="10" t="s">
        <v>67</v>
      </c>
      <c r="C34" s="147" t="s">
        <v>69</v>
      </c>
      <c r="D34" s="148"/>
      <c r="E34" s="42" t="s">
        <v>57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/>
      <c r="Q34" s="48"/>
      <c r="R34" s="47"/>
      <c r="S34" s="48"/>
      <c r="T34" s="47"/>
      <c r="U34" s="48"/>
      <c r="V34" s="47">
        <v>1</v>
      </c>
      <c r="W34" s="48">
        <v>1</v>
      </c>
      <c r="X34" s="47"/>
      <c r="Y34" s="48"/>
      <c r="Z34" s="47"/>
      <c r="AA34" s="48"/>
      <c r="AB34" s="47"/>
      <c r="AC34" s="48"/>
      <c r="AD34" s="40">
        <f t="shared" si="0"/>
        <v>1</v>
      </c>
      <c r="AE34" s="45"/>
    </row>
    <row r="35" spans="1:31" ht="45.75" customHeight="1" x14ac:dyDescent="0.2">
      <c r="A35" s="135"/>
      <c r="B35" s="10" t="s">
        <v>39</v>
      </c>
      <c r="C35" s="147" t="s">
        <v>70</v>
      </c>
      <c r="D35" s="148"/>
      <c r="E35" s="42" t="s">
        <v>57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/>
      <c r="Q35" s="48"/>
      <c r="R35" s="47"/>
      <c r="S35" s="48"/>
      <c r="T35" s="47"/>
      <c r="U35" s="48"/>
      <c r="V35" s="47">
        <v>1</v>
      </c>
      <c r="W35" s="48">
        <v>1</v>
      </c>
      <c r="X35" s="47"/>
      <c r="Y35" s="48"/>
      <c r="Z35" s="47"/>
      <c r="AA35" s="48"/>
      <c r="AB35" s="47"/>
      <c r="AC35" s="48"/>
      <c r="AD35" s="40">
        <f t="shared" si="0"/>
        <v>1</v>
      </c>
      <c r="AE35" s="41"/>
    </row>
    <row r="36" spans="1:31" ht="57" customHeight="1" x14ac:dyDescent="0.2">
      <c r="A36" s="49"/>
      <c r="B36" s="10" t="s">
        <v>39</v>
      </c>
      <c r="C36" s="140" t="s">
        <v>71</v>
      </c>
      <c r="D36" s="140"/>
      <c r="E36" s="11" t="s">
        <v>38</v>
      </c>
      <c r="F36" s="50"/>
      <c r="G36" s="51"/>
      <c r="H36" s="50"/>
      <c r="I36" s="51"/>
      <c r="J36" s="50"/>
      <c r="K36" s="51"/>
      <c r="L36" s="50"/>
      <c r="M36" s="51"/>
      <c r="N36" s="50"/>
      <c r="O36" s="51"/>
      <c r="P36" s="50">
        <v>1</v>
      </c>
      <c r="Q36" s="51">
        <v>1</v>
      </c>
      <c r="R36" s="50"/>
      <c r="S36" s="51"/>
      <c r="T36" s="50"/>
      <c r="U36" s="51"/>
      <c r="V36" s="50"/>
      <c r="W36" s="51"/>
      <c r="X36" s="50"/>
      <c r="Y36" s="51"/>
      <c r="Z36" s="50"/>
      <c r="AA36" s="51"/>
      <c r="AB36" s="50"/>
      <c r="AC36" s="51"/>
      <c r="AD36" s="40">
        <f t="shared" si="0"/>
        <v>1</v>
      </c>
      <c r="AE36" s="39"/>
    </row>
    <row r="37" spans="1:31" ht="57" customHeight="1" x14ac:dyDescent="0.2">
      <c r="A37" s="49"/>
      <c r="B37" s="10" t="s">
        <v>72</v>
      </c>
      <c r="C37" s="140" t="s">
        <v>73</v>
      </c>
      <c r="D37" s="140"/>
      <c r="E37" s="42" t="s">
        <v>74</v>
      </c>
      <c r="F37" s="50"/>
      <c r="G37" s="51"/>
      <c r="H37" s="50"/>
      <c r="I37" s="51"/>
      <c r="J37" s="50"/>
      <c r="K37" s="51"/>
      <c r="L37" s="50"/>
      <c r="M37" s="51"/>
      <c r="N37" s="50"/>
      <c r="O37" s="51"/>
      <c r="P37" s="50">
        <v>1</v>
      </c>
      <c r="Q37" s="51">
        <v>1</v>
      </c>
      <c r="R37" s="50"/>
      <c r="S37" s="51"/>
      <c r="T37" s="50"/>
      <c r="U37" s="51"/>
      <c r="V37" s="50"/>
      <c r="W37" s="51"/>
      <c r="X37" s="50"/>
      <c r="Y37" s="51"/>
      <c r="Z37" s="50"/>
      <c r="AA37" s="51"/>
      <c r="AB37" s="50"/>
      <c r="AC37" s="51"/>
      <c r="AD37" s="40">
        <f t="shared" si="0"/>
        <v>1</v>
      </c>
      <c r="AE37" s="39"/>
    </row>
    <row r="38" spans="1:31" ht="57" customHeight="1" x14ac:dyDescent="0.2">
      <c r="A38" s="49"/>
      <c r="B38" s="10" t="s">
        <v>72</v>
      </c>
      <c r="C38" s="140" t="s">
        <v>75</v>
      </c>
      <c r="D38" s="140"/>
      <c r="E38" s="42" t="s">
        <v>74</v>
      </c>
      <c r="F38" s="50"/>
      <c r="G38" s="51"/>
      <c r="H38" s="50"/>
      <c r="I38" s="51"/>
      <c r="J38" s="50"/>
      <c r="K38" s="51"/>
      <c r="L38" s="50"/>
      <c r="M38" s="51"/>
      <c r="N38" s="50"/>
      <c r="O38" s="51"/>
      <c r="P38" s="50"/>
      <c r="Q38" s="51"/>
      <c r="R38" s="50"/>
      <c r="S38" s="51"/>
      <c r="T38" s="50">
        <v>1</v>
      </c>
      <c r="U38" s="51">
        <v>1</v>
      </c>
      <c r="V38" s="50"/>
      <c r="W38" s="51"/>
      <c r="X38" s="50"/>
      <c r="Y38" s="51"/>
      <c r="Z38" s="50"/>
      <c r="AA38" s="51"/>
      <c r="AB38" s="50">
        <v>1</v>
      </c>
      <c r="AC38" s="51">
        <v>1</v>
      </c>
      <c r="AD38" s="40">
        <f t="shared" si="0"/>
        <v>1</v>
      </c>
      <c r="AE38" s="39"/>
    </row>
    <row r="39" spans="1:31" ht="57" customHeight="1" x14ac:dyDescent="0.2">
      <c r="A39" s="49"/>
      <c r="B39" s="10" t="s">
        <v>72</v>
      </c>
      <c r="C39" s="141" t="s">
        <v>76</v>
      </c>
      <c r="D39" s="142"/>
      <c r="E39" s="42" t="s">
        <v>74</v>
      </c>
      <c r="F39" s="50"/>
      <c r="G39" s="51"/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>
        <v>1</v>
      </c>
      <c r="AA39" s="51">
        <v>1</v>
      </c>
      <c r="AB39" s="50"/>
      <c r="AC39" s="51"/>
      <c r="AD39" s="40">
        <f t="shared" si="0"/>
        <v>1</v>
      </c>
      <c r="AE39" s="39"/>
    </row>
    <row r="40" spans="1:31" ht="57" customHeight="1" x14ac:dyDescent="0.2">
      <c r="A40" s="49"/>
      <c r="B40" s="10" t="s">
        <v>72</v>
      </c>
      <c r="C40" s="140" t="s">
        <v>77</v>
      </c>
      <c r="D40" s="140"/>
      <c r="E40" s="42" t="s">
        <v>74</v>
      </c>
      <c r="F40" s="50"/>
      <c r="G40" s="51"/>
      <c r="H40" s="50">
        <v>1</v>
      </c>
      <c r="I40" s="51">
        <v>1</v>
      </c>
      <c r="J40" s="50"/>
      <c r="K40" s="51"/>
      <c r="L40" s="50"/>
      <c r="M40" s="51"/>
      <c r="N40" s="50"/>
      <c r="O40" s="51"/>
      <c r="P40" s="50"/>
      <c r="Q40" s="51"/>
      <c r="R40" s="50"/>
      <c r="S40" s="51"/>
      <c r="T40" s="50"/>
      <c r="U40" s="51"/>
      <c r="V40" s="50"/>
      <c r="W40" s="51"/>
      <c r="X40" s="50"/>
      <c r="Y40" s="51"/>
      <c r="Z40" s="50"/>
      <c r="AA40" s="51"/>
      <c r="AB40" s="50"/>
      <c r="AC40" s="51"/>
      <c r="AD40" s="40">
        <f t="shared" si="0"/>
        <v>1</v>
      </c>
      <c r="AE40" s="39"/>
    </row>
    <row r="41" spans="1:31" ht="57" customHeight="1" x14ac:dyDescent="0.2">
      <c r="A41" s="49"/>
      <c r="B41" s="10" t="s">
        <v>60</v>
      </c>
      <c r="C41" s="143" t="s">
        <v>78</v>
      </c>
      <c r="D41" s="144"/>
      <c r="E41" s="27" t="s">
        <v>38</v>
      </c>
      <c r="F41" s="50"/>
      <c r="G41" s="51"/>
      <c r="H41" s="50"/>
      <c r="I41" s="51"/>
      <c r="J41" s="50"/>
      <c r="K41" s="51"/>
      <c r="L41" s="50">
        <v>1</v>
      </c>
      <c r="M41" s="51">
        <v>1</v>
      </c>
      <c r="N41" s="50"/>
      <c r="O41" s="51"/>
      <c r="P41" s="50">
        <v>1</v>
      </c>
      <c r="Q41" s="51">
        <v>1</v>
      </c>
      <c r="R41" s="50"/>
      <c r="S41" s="51"/>
      <c r="T41" s="50">
        <v>1</v>
      </c>
      <c r="U41" s="51">
        <v>1</v>
      </c>
      <c r="V41" s="50"/>
      <c r="W41" s="51"/>
      <c r="X41" s="50">
        <v>1</v>
      </c>
      <c r="Y41" s="51">
        <v>1</v>
      </c>
      <c r="Z41" s="50"/>
      <c r="AA41" s="51"/>
      <c r="AB41" s="50">
        <v>1</v>
      </c>
      <c r="AC41" s="51">
        <v>1</v>
      </c>
      <c r="AD41" s="40">
        <f t="shared" si="0"/>
        <v>1</v>
      </c>
      <c r="AE41" s="39"/>
    </row>
    <row r="42" spans="1:31" ht="57" customHeight="1" x14ac:dyDescent="0.2">
      <c r="A42" s="49"/>
      <c r="B42" s="10" t="s">
        <v>67</v>
      </c>
      <c r="C42" s="143" t="s">
        <v>79</v>
      </c>
      <c r="D42" s="144"/>
      <c r="E42" s="27" t="s">
        <v>38</v>
      </c>
      <c r="F42" s="50"/>
      <c r="G42" s="51"/>
      <c r="H42" s="50">
        <v>1</v>
      </c>
      <c r="I42" s="51">
        <v>1</v>
      </c>
      <c r="J42" s="50">
        <v>1</v>
      </c>
      <c r="K42" s="51">
        <v>1</v>
      </c>
      <c r="L42" s="50">
        <v>1</v>
      </c>
      <c r="M42" s="51">
        <v>1</v>
      </c>
      <c r="N42" s="50">
        <v>1</v>
      </c>
      <c r="O42" s="51">
        <v>1</v>
      </c>
      <c r="P42" s="50">
        <v>1</v>
      </c>
      <c r="Q42" s="51">
        <v>1</v>
      </c>
      <c r="R42" s="50">
        <v>1</v>
      </c>
      <c r="S42" s="51">
        <v>1</v>
      </c>
      <c r="T42" s="50">
        <v>1</v>
      </c>
      <c r="U42" s="51">
        <v>1</v>
      </c>
      <c r="V42" s="50">
        <v>1</v>
      </c>
      <c r="W42" s="51">
        <v>1</v>
      </c>
      <c r="X42" s="50">
        <v>1</v>
      </c>
      <c r="Y42" s="51">
        <v>1</v>
      </c>
      <c r="Z42" s="50">
        <v>1</v>
      </c>
      <c r="AA42" s="51">
        <v>1</v>
      </c>
      <c r="AB42" s="50">
        <v>1</v>
      </c>
      <c r="AC42" s="51">
        <v>1</v>
      </c>
      <c r="AD42" s="40">
        <f t="shared" si="0"/>
        <v>1</v>
      </c>
      <c r="AE42" s="39"/>
    </row>
    <row r="43" spans="1:31" ht="57" customHeight="1" x14ac:dyDescent="0.2">
      <c r="A43" s="49"/>
      <c r="B43" s="10" t="s">
        <v>60</v>
      </c>
      <c r="C43" s="143" t="s">
        <v>113</v>
      </c>
      <c r="D43" s="144"/>
      <c r="E43" s="27" t="s">
        <v>80</v>
      </c>
      <c r="F43" s="50"/>
      <c r="G43" s="51"/>
      <c r="H43" s="50">
        <v>1</v>
      </c>
      <c r="I43" s="51">
        <v>1</v>
      </c>
      <c r="J43" s="50"/>
      <c r="K43" s="51"/>
      <c r="L43" s="50">
        <v>1</v>
      </c>
      <c r="M43" s="51">
        <v>1</v>
      </c>
      <c r="N43" s="50"/>
      <c r="O43" s="51"/>
      <c r="P43" s="50">
        <v>1</v>
      </c>
      <c r="Q43" s="51">
        <v>1</v>
      </c>
      <c r="R43" s="50"/>
      <c r="S43" s="51"/>
      <c r="T43" s="50">
        <v>1</v>
      </c>
      <c r="U43" s="51">
        <v>1</v>
      </c>
      <c r="V43" s="50"/>
      <c r="W43" s="51"/>
      <c r="X43" s="50">
        <v>1</v>
      </c>
      <c r="Y43" s="51">
        <v>1</v>
      </c>
      <c r="Z43" s="50"/>
      <c r="AA43" s="51"/>
      <c r="AB43" s="50">
        <v>1</v>
      </c>
      <c r="AC43" s="51">
        <v>1</v>
      </c>
      <c r="AD43" s="40">
        <f t="shared" si="0"/>
        <v>1</v>
      </c>
      <c r="AE43" s="39"/>
    </row>
    <row r="44" spans="1:31" ht="57" customHeight="1" x14ac:dyDescent="0.2">
      <c r="A44" s="49"/>
      <c r="B44" s="10" t="s">
        <v>60</v>
      </c>
      <c r="C44" s="143" t="s">
        <v>81</v>
      </c>
      <c r="D44" s="144"/>
      <c r="E44" s="27" t="s">
        <v>49</v>
      </c>
      <c r="F44" s="50"/>
      <c r="G44" s="51"/>
      <c r="H44" s="50">
        <v>1</v>
      </c>
      <c r="I44" s="51">
        <v>1</v>
      </c>
      <c r="J44" s="50"/>
      <c r="K44" s="51"/>
      <c r="L44" s="50"/>
      <c r="M44" s="51"/>
      <c r="N44" s="50"/>
      <c r="O44" s="51"/>
      <c r="P44" s="50"/>
      <c r="Q44" s="51"/>
      <c r="R44" s="50"/>
      <c r="S44" s="51"/>
      <c r="T44" s="50"/>
      <c r="U44" s="51"/>
      <c r="V44" s="50"/>
      <c r="W44" s="51"/>
      <c r="X44" s="50"/>
      <c r="Y44" s="51"/>
      <c r="Z44" s="50"/>
      <c r="AA44" s="51"/>
      <c r="AB44" s="50"/>
      <c r="AC44" s="51"/>
      <c r="AD44" s="40">
        <f t="shared" si="0"/>
        <v>1</v>
      </c>
      <c r="AE44" s="39"/>
    </row>
    <row r="45" spans="1:31" ht="57" customHeight="1" x14ac:dyDescent="0.2">
      <c r="A45" s="49"/>
      <c r="B45" s="10" t="s">
        <v>63</v>
      </c>
      <c r="C45" s="143" t="s">
        <v>82</v>
      </c>
      <c r="D45" s="144"/>
      <c r="E45" s="27" t="s">
        <v>49</v>
      </c>
      <c r="F45" s="50"/>
      <c r="G45" s="51"/>
      <c r="H45" s="50"/>
      <c r="I45" s="51"/>
      <c r="J45" s="50">
        <v>1</v>
      </c>
      <c r="K45" s="51">
        <v>1</v>
      </c>
      <c r="L45" s="50"/>
      <c r="M45" s="51"/>
      <c r="N45" s="50"/>
      <c r="O45" s="51"/>
      <c r="P45" s="50">
        <v>1</v>
      </c>
      <c r="Q45" s="51">
        <v>1</v>
      </c>
      <c r="R45" s="50"/>
      <c r="S45" s="51"/>
      <c r="T45" s="50"/>
      <c r="U45" s="51"/>
      <c r="V45" s="50">
        <v>1</v>
      </c>
      <c r="W45" s="51">
        <v>1</v>
      </c>
      <c r="X45" s="50"/>
      <c r="Y45" s="51"/>
      <c r="Z45" s="50"/>
      <c r="AA45" s="51"/>
      <c r="AB45" s="50">
        <v>1</v>
      </c>
      <c r="AC45" s="51">
        <v>1</v>
      </c>
      <c r="AD45" s="40">
        <f t="shared" si="0"/>
        <v>1</v>
      </c>
      <c r="AE45" s="39"/>
    </row>
    <row r="46" spans="1:31" ht="57" customHeight="1" x14ac:dyDescent="0.2">
      <c r="A46" s="49"/>
      <c r="B46" s="10" t="s">
        <v>63</v>
      </c>
      <c r="C46" s="143" t="s">
        <v>83</v>
      </c>
      <c r="D46" s="144"/>
      <c r="E46" s="27" t="s">
        <v>84</v>
      </c>
      <c r="F46" s="50"/>
      <c r="G46" s="51"/>
      <c r="H46" s="50"/>
      <c r="I46" s="51"/>
      <c r="J46" s="50">
        <v>1</v>
      </c>
      <c r="K46" s="51">
        <v>1</v>
      </c>
      <c r="L46" s="50"/>
      <c r="M46" s="51"/>
      <c r="N46" s="50"/>
      <c r="O46" s="51"/>
      <c r="P46" s="50"/>
      <c r="Q46" s="51"/>
      <c r="R46" s="50"/>
      <c r="S46" s="51"/>
      <c r="T46" s="50"/>
      <c r="U46" s="51"/>
      <c r="V46" s="50"/>
      <c r="W46" s="51"/>
      <c r="X46" s="50"/>
      <c r="Y46" s="51"/>
      <c r="Z46" s="50"/>
      <c r="AA46" s="51"/>
      <c r="AB46" s="50"/>
      <c r="AC46" s="51"/>
      <c r="AD46" s="40">
        <f t="shared" si="0"/>
        <v>1</v>
      </c>
      <c r="AE46" s="39"/>
    </row>
    <row r="47" spans="1:31" ht="57" customHeight="1" x14ac:dyDescent="0.2">
      <c r="A47" s="49"/>
      <c r="B47" s="10" t="s">
        <v>39</v>
      </c>
      <c r="C47" s="143" t="s">
        <v>85</v>
      </c>
      <c r="D47" s="144"/>
      <c r="E47" s="27" t="s">
        <v>84</v>
      </c>
      <c r="F47" s="50"/>
      <c r="G47" s="51"/>
      <c r="H47" s="50"/>
      <c r="I47" s="51"/>
      <c r="J47" s="50"/>
      <c r="K47" s="51"/>
      <c r="L47" s="50"/>
      <c r="M47" s="51"/>
      <c r="N47" s="50"/>
      <c r="O47" s="51"/>
      <c r="P47" s="50"/>
      <c r="Q47" s="51"/>
      <c r="R47" s="50"/>
      <c r="S47" s="51"/>
      <c r="T47" s="50">
        <v>1</v>
      </c>
      <c r="U47" s="51">
        <v>1</v>
      </c>
      <c r="V47" s="50"/>
      <c r="W47" s="51"/>
      <c r="X47" s="50"/>
      <c r="Y47" s="51"/>
      <c r="Z47" s="50"/>
      <c r="AA47" s="51"/>
      <c r="AB47" s="50"/>
      <c r="AC47" s="51"/>
      <c r="AD47" s="40">
        <f t="shared" si="0"/>
        <v>1</v>
      </c>
      <c r="AE47" s="39"/>
    </row>
    <row r="48" spans="1:31" ht="45" customHeight="1" x14ac:dyDescent="0.2">
      <c r="A48" s="52" t="s">
        <v>86</v>
      </c>
      <c r="B48" s="10" t="s">
        <v>63</v>
      </c>
      <c r="C48" s="149" t="s">
        <v>87</v>
      </c>
      <c r="D48" s="150"/>
      <c r="E48" s="27" t="s">
        <v>38</v>
      </c>
      <c r="F48" s="50"/>
      <c r="G48" s="51"/>
      <c r="H48" s="50">
        <v>1</v>
      </c>
      <c r="I48" s="51">
        <v>1</v>
      </c>
      <c r="J48" s="50">
        <v>1</v>
      </c>
      <c r="K48" s="51">
        <v>1</v>
      </c>
      <c r="L48" s="50">
        <v>1</v>
      </c>
      <c r="M48" s="51">
        <v>1</v>
      </c>
      <c r="N48" s="50">
        <v>1</v>
      </c>
      <c r="O48" s="51">
        <v>1</v>
      </c>
      <c r="P48" s="50">
        <v>1</v>
      </c>
      <c r="Q48" s="51">
        <v>1</v>
      </c>
      <c r="R48" s="50">
        <v>1</v>
      </c>
      <c r="S48" s="51">
        <v>1</v>
      </c>
      <c r="T48" s="50">
        <v>1</v>
      </c>
      <c r="U48" s="51">
        <v>1</v>
      </c>
      <c r="V48" s="50">
        <v>1</v>
      </c>
      <c r="W48" s="51">
        <v>1</v>
      </c>
      <c r="X48" s="50">
        <v>1</v>
      </c>
      <c r="Y48" s="51">
        <v>1</v>
      </c>
      <c r="Z48" s="50">
        <v>1</v>
      </c>
      <c r="AA48" s="51">
        <v>1</v>
      </c>
      <c r="AB48" s="50">
        <v>1</v>
      </c>
      <c r="AC48" s="51">
        <v>1</v>
      </c>
      <c r="AD48" s="40">
        <f t="shared" si="0"/>
        <v>1</v>
      </c>
      <c r="AE48" s="17"/>
    </row>
    <row r="49" spans="1:39" ht="45" customHeight="1" x14ac:dyDescent="0.2">
      <c r="A49" s="53"/>
      <c r="B49" s="10" t="s">
        <v>63</v>
      </c>
      <c r="C49" s="143" t="s">
        <v>88</v>
      </c>
      <c r="D49" s="144"/>
      <c r="E49" s="27" t="s">
        <v>89</v>
      </c>
      <c r="F49" s="50"/>
      <c r="G49" s="51"/>
      <c r="H49" s="50"/>
      <c r="I49" s="51"/>
      <c r="J49" s="50"/>
      <c r="K49" s="51"/>
      <c r="L49" s="50"/>
      <c r="M49" s="51"/>
      <c r="N49" s="50"/>
      <c r="O49" s="51"/>
      <c r="P49" s="50"/>
      <c r="Q49" s="51"/>
      <c r="R49" s="50"/>
      <c r="S49" s="51"/>
      <c r="T49" s="50"/>
      <c r="U49" s="51"/>
      <c r="V49" s="50"/>
      <c r="W49" s="51"/>
      <c r="X49" s="50"/>
      <c r="Y49" s="51"/>
      <c r="Z49" s="50"/>
      <c r="AA49" s="51"/>
      <c r="AB49" s="50">
        <v>1</v>
      </c>
      <c r="AC49" s="51">
        <v>1</v>
      </c>
      <c r="AD49" s="40">
        <f t="shared" si="0"/>
        <v>1</v>
      </c>
      <c r="AE49" s="54"/>
      <c r="AM49" s="73"/>
    </row>
    <row r="50" spans="1:39" ht="45" customHeight="1" x14ac:dyDescent="0.2">
      <c r="A50" s="53"/>
      <c r="B50" s="10" t="s">
        <v>36</v>
      </c>
      <c r="C50" s="143" t="s">
        <v>90</v>
      </c>
      <c r="D50" s="144"/>
      <c r="E50" s="11" t="s">
        <v>38</v>
      </c>
      <c r="F50" s="50"/>
      <c r="G50" s="51"/>
      <c r="H50" s="50"/>
      <c r="I50" s="51"/>
      <c r="J50" s="50"/>
      <c r="K50" s="51"/>
      <c r="L50" s="50"/>
      <c r="M50" s="51"/>
      <c r="N50" s="50"/>
      <c r="O50" s="51"/>
      <c r="P50" s="50">
        <v>1</v>
      </c>
      <c r="Q50" s="51">
        <v>1</v>
      </c>
      <c r="R50" s="50"/>
      <c r="S50" s="51"/>
      <c r="T50" s="50"/>
      <c r="U50" s="51"/>
      <c r="V50" s="50">
        <v>1</v>
      </c>
      <c r="W50" s="51">
        <v>1</v>
      </c>
      <c r="X50" s="50"/>
      <c r="Y50" s="51"/>
      <c r="Z50" s="50"/>
      <c r="AA50" s="51"/>
      <c r="AB50" s="50">
        <v>1</v>
      </c>
      <c r="AC50" s="51">
        <v>1</v>
      </c>
      <c r="AD50" s="40">
        <f t="shared" si="0"/>
        <v>1</v>
      </c>
      <c r="AE50" s="54"/>
    </row>
    <row r="51" spans="1:39" ht="45" customHeight="1" x14ac:dyDescent="0.2">
      <c r="A51" s="53"/>
      <c r="B51" s="10" t="s">
        <v>63</v>
      </c>
      <c r="C51" s="149" t="s">
        <v>91</v>
      </c>
      <c r="D51" s="150"/>
      <c r="E51" s="11" t="s">
        <v>38</v>
      </c>
      <c r="F51" s="50"/>
      <c r="G51" s="51"/>
      <c r="H51" s="50"/>
      <c r="I51" s="51"/>
      <c r="J51" s="50"/>
      <c r="K51" s="51"/>
      <c r="L51" s="50"/>
      <c r="M51" s="51"/>
      <c r="N51" s="50"/>
      <c r="O51" s="51"/>
      <c r="P51" s="50"/>
      <c r="Q51" s="51"/>
      <c r="R51" s="50"/>
      <c r="S51" s="51"/>
      <c r="T51" s="50"/>
      <c r="U51" s="51"/>
      <c r="V51" s="50"/>
      <c r="W51" s="51"/>
      <c r="X51" s="50"/>
      <c r="Y51" s="51"/>
      <c r="Z51" s="50">
        <v>1</v>
      </c>
      <c r="AA51" s="51">
        <v>1</v>
      </c>
      <c r="AB51" s="50"/>
      <c r="AC51" s="51"/>
      <c r="AD51" s="40">
        <f t="shared" si="0"/>
        <v>1</v>
      </c>
      <c r="AE51" s="54"/>
    </row>
    <row r="52" spans="1:39" ht="39.75" customHeight="1" x14ac:dyDescent="0.2">
      <c r="A52" s="55" t="s">
        <v>92</v>
      </c>
      <c r="B52" s="10" t="s">
        <v>63</v>
      </c>
      <c r="C52" s="136" t="s">
        <v>93</v>
      </c>
      <c r="D52" s="137"/>
      <c r="E52" s="27" t="s">
        <v>42</v>
      </c>
      <c r="F52" s="33"/>
      <c r="G52" s="32"/>
      <c r="H52" s="33"/>
      <c r="I52" s="32"/>
      <c r="J52" s="33"/>
      <c r="K52" s="32"/>
      <c r="L52" s="33"/>
      <c r="M52" s="32"/>
      <c r="N52" s="33"/>
      <c r="O52" s="32"/>
      <c r="P52" s="50"/>
      <c r="Q52" s="51"/>
      <c r="R52" s="50"/>
      <c r="S52" s="51"/>
      <c r="T52" s="50"/>
      <c r="U52" s="51"/>
      <c r="V52" s="50"/>
      <c r="W52" s="51"/>
      <c r="X52" s="50"/>
      <c r="Y52" s="51"/>
      <c r="Z52" s="50"/>
      <c r="AA52" s="51"/>
      <c r="AB52" s="50">
        <v>1</v>
      </c>
      <c r="AC52" s="51">
        <v>1</v>
      </c>
      <c r="AD52" s="40">
        <f t="shared" si="0"/>
        <v>1</v>
      </c>
      <c r="AE52" s="54"/>
    </row>
    <row r="53" spans="1:39" ht="35.1" customHeight="1" x14ac:dyDescent="0.2">
      <c r="A53" s="151"/>
      <c r="B53" s="152"/>
      <c r="C53" s="152"/>
      <c r="D53" s="152"/>
      <c r="E53" s="153"/>
      <c r="F53" s="56">
        <f t="shared" ref="F53:AC53" si="1">SUM(F13:F52)</f>
        <v>0</v>
      </c>
      <c r="G53" s="57">
        <f t="shared" si="1"/>
        <v>0</v>
      </c>
      <c r="H53" s="56">
        <f t="shared" si="1"/>
        <v>8</v>
      </c>
      <c r="I53" s="57">
        <f t="shared" si="1"/>
        <v>8</v>
      </c>
      <c r="J53" s="56">
        <f t="shared" si="1"/>
        <v>10</v>
      </c>
      <c r="K53" s="57">
        <f t="shared" si="1"/>
        <v>10</v>
      </c>
      <c r="L53" s="56">
        <f t="shared" si="1"/>
        <v>8</v>
      </c>
      <c r="M53" s="57">
        <f t="shared" si="1"/>
        <v>8</v>
      </c>
      <c r="N53" s="56">
        <f t="shared" si="1"/>
        <v>7</v>
      </c>
      <c r="O53" s="57">
        <f t="shared" si="1"/>
        <v>7</v>
      </c>
      <c r="P53" s="56">
        <f t="shared" si="1"/>
        <v>13</v>
      </c>
      <c r="Q53" s="57">
        <f t="shared" si="1"/>
        <v>13</v>
      </c>
      <c r="R53" s="56">
        <f t="shared" si="1"/>
        <v>7</v>
      </c>
      <c r="S53" s="57">
        <f t="shared" si="1"/>
        <v>7</v>
      </c>
      <c r="T53" s="56">
        <f t="shared" si="1"/>
        <v>11</v>
      </c>
      <c r="U53" s="57">
        <f t="shared" si="1"/>
        <v>11</v>
      </c>
      <c r="V53" s="56">
        <f t="shared" si="1"/>
        <v>8</v>
      </c>
      <c r="W53" s="57">
        <f t="shared" si="1"/>
        <v>8</v>
      </c>
      <c r="X53" s="56">
        <f t="shared" si="1"/>
        <v>6</v>
      </c>
      <c r="Y53" s="57">
        <f t="shared" si="1"/>
        <v>6</v>
      </c>
      <c r="Z53" s="56">
        <f>SUM(Z13:Z52)</f>
        <v>6</v>
      </c>
      <c r="AA53" s="57">
        <f t="shared" si="1"/>
        <v>6</v>
      </c>
      <c r="AB53" s="56">
        <f>SUM(AB13:AB52)</f>
        <v>11</v>
      </c>
      <c r="AC53" s="57">
        <f t="shared" si="1"/>
        <v>11</v>
      </c>
      <c r="AD53" s="154" t="s">
        <v>94</v>
      </c>
      <c r="AE53" s="155"/>
    </row>
    <row r="54" spans="1:39" ht="35.1" customHeight="1" x14ac:dyDescent="0.2">
      <c r="A54" s="158" t="s">
        <v>95</v>
      </c>
      <c r="B54" s="159"/>
      <c r="C54" s="159"/>
      <c r="D54" s="159"/>
      <c r="E54" s="160"/>
      <c r="F54" s="161">
        <f>+F53</f>
        <v>0</v>
      </c>
      <c r="G54" s="162"/>
      <c r="H54" s="161">
        <f>+H53+F54</f>
        <v>8</v>
      </c>
      <c r="I54" s="162"/>
      <c r="J54" s="161">
        <f>+J53+H54</f>
        <v>18</v>
      </c>
      <c r="K54" s="162"/>
      <c r="L54" s="161">
        <f>+L53+J54</f>
        <v>26</v>
      </c>
      <c r="M54" s="162"/>
      <c r="N54" s="161">
        <f>+N53+L54</f>
        <v>33</v>
      </c>
      <c r="O54" s="162"/>
      <c r="P54" s="161">
        <f>+P53+N54</f>
        <v>46</v>
      </c>
      <c r="Q54" s="162"/>
      <c r="R54" s="161">
        <f>+R53+P54</f>
        <v>53</v>
      </c>
      <c r="S54" s="162"/>
      <c r="T54" s="161">
        <f>+T53+R54</f>
        <v>64</v>
      </c>
      <c r="U54" s="162"/>
      <c r="V54" s="161">
        <f>+V53+T54</f>
        <v>72</v>
      </c>
      <c r="W54" s="162"/>
      <c r="X54" s="161">
        <f>+X53+V54</f>
        <v>78</v>
      </c>
      <c r="Y54" s="162"/>
      <c r="Z54" s="161">
        <f>+Z53+X54</f>
        <v>84</v>
      </c>
      <c r="AA54" s="162"/>
      <c r="AB54" s="161">
        <f>+AB53+Z54</f>
        <v>95</v>
      </c>
      <c r="AC54" s="162"/>
      <c r="AD54" s="156"/>
      <c r="AE54" s="157"/>
    </row>
    <row r="55" spans="1:39" ht="35.1" customHeight="1" x14ac:dyDescent="0.2">
      <c r="A55" s="158" t="s">
        <v>96</v>
      </c>
      <c r="B55" s="159"/>
      <c r="C55" s="159"/>
      <c r="D55" s="159"/>
      <c r="E55" s="160"/>
      <c r="F55" s="163">
        <f>+F54/$AB$54</f>
        <v>0</v>
      </c>
      <c r="G55" s="164"/>
      <c r="H55" s="163">
        <f t="shared" ref="H55" si="2">+H54/$AB$54</f>
        <v>8.4210526315789472E-2</v>
      </c>
      <c r="I55" s="164"/>
      <c r="J55" s="163">
        <f t="shared" ref="J55" si="3">+J54/$AB$54</f>
        <v>0.18947368421052632</v>
      </c>
      <c r="K55" s="164"/>
      <c r="L55" s="163">
        <f t="shared" ref="L55" si="4">+L54/$AB$54</f>
        <v>0.27368421052631581</v>
      </c>
      <c r="M55" s="164"/>
      <c r="N55" s="163">
        <f t="shared" ref="N55" si="5">+N54/$AB$54</f>
        <v>0.3473684210526316</v>
      </c>
      <c r="O55" s="164"/>
      <c r="P55" s="163">
        <f t="shared" ref="P55" si="6">+P54/$AB$54</f>
        <v>0.48421052631578948</v>
      </c>
      <c r="Q55" s="164"/>
      <c r="R55" s="163">
        <f t="shared" ref="R55" si="7">+R54/$AB$54</f>
        <v>0.55789473684210522</v>
      </c>
      <c r="S55" s="164"/>
      <c r="T55" s="163">
        <f t="shared" ref="T55" si="8">+T54/$AB$54</f>
        <v>0.67368421052631577</v>
      </c>
      <c r="U55" s="164"/>
      <c r="V55" s="163">
        <f>+V54/$AB$54</f>
        <v>0.75789473684210529</v>
      </c>
      <c r="W55" s="164"/>
      <c r="X55" s="163">
        <f t="shared" ref="X55" si="9">+X54/$AB$54</f>
        <v>0.82105263157894737</v>
      </c>
      <c r="Y55" s="164"/>
      <c r="Z55" s="163">
        <f>+Z54/$AB$54</f>
        <v>0.88421052631578945</v>
      </c>
      <c r="AA55" s="164"/>
      <c r="AB55" s="163">
        <f>+AB54/$AB$54</f>
        <v>1</v>
      </c>
      <c r="AC55" s="164"/>
      <c r="AD55" s="165">
        <f>+AB57</f>
        <v>1</v>
      </c>
      <c r="AE55" s="166"/>
    </row>
    <row r="56" spans="1:39" ht="35.1" customHeight="1" x14ac:dyDescent="0.2">
      <c r="A56" s="151" t="s">
        <v>97</v>
      </c>
      <c r="B56" s="152"/>
      <c r="C56" s="152"/>
      <c r="D56" s="152"/>
      <c r="E56" s="153"/>
      <c r="F56" s="161">
        <f>+G53</f>
        <v>0</v>
      </c>
      <c r="G56" s="162"/>
      <c r="H56" s="161">
        <f>+I53+F56</f>
        <v>8</v>
      </c>
      <c r="I56" s="162"/>
      <c r="J56" s="161">
        <f>+K53+H56</f>
        <v>18</v>
      </c>
      <c r="K56" s="162"/>
      <c r="L56" s="161">
        <f>+M53+J56</f>
        <v>26</v>
      </c>
      <c r="M56" s="162"/>
      <c r="N56" s="161">
        <f>+O53+L56</f>
        <v>33</v>
      </c>
      <c r="O56" s="162"/>
      <c r="P56" s="161">
        <f>+Q53+N56</f>
        <v>46</v>
      </c>
      <c r="Q56" s="162"/>
      <c r="R56" s="161">
        <f>+S53+P56</f>
        <v>53</v>
      </c>
      <c r="S56" s="162"/>
      <c r="T56" s="161">
        <f>+U53+R56</f>
        <v>64</v>
      </c>
      <c r="U56" s="162"/>
      <c r="V56" s="161">
        <f>+W53+T56</f>
        <v>72</v>
      </c>
      <c r="W56" s="162"/>
      <c r="X56" s="161">
        <f>+Y53+V56</f>
        <v>78</v>
      </c>
      <c r="Y56" s="162"/>
      <c r="Z56" s="161">
        <f>+AA53+X56</f>
        <v>84</v>
      </c>
      <c r="AA56" s="162"/>
      <c r="AB56" s="161">
        <f>+AC53+Z56</f>
        <v>95</v>
      </c>
      <c r="AC56" s="162"/>
      <c r="AD56" s="167"/>
      <c r="AE56" s="168"/>
    </row>
    <row r="57" spans="1:39" ht="35.1" customHeight="1" x14ac:dyDescent="0.2">
      <c r="A57" s="171" t="s">
        <v>98</v>
      </c>
      <c r="B57" s="172"/>
      <c r="C57" s="172"/>
      <c r="D57" s="172"/>
      <c r="E57" s="173"/>
      <c r="F57" s="174">
        <f>IF($AB$54=0,0,+F56/$AB$54)</f>
        <v>0</v>
      </c>
      <c r="G57" s="174"/>
      <c r="H57" s="174">
        <f>IF($AB$54=0,0,+H56/$AB$54)</f>
        <v>8.4210526315789472E-2</v>
      </c>
      <c r="I57" s="174"/>
      <c r="J57" s="174">
        <f>IF($AB$54=0,0,+J56/$AB$54)</f>
        <v>0.18947368421052632</v>
      </c>
      <c r="K57" s="174"/>
      <c r="L57" s="174">
        <f>IF($AB$54=0,0,+L56/$AB$54)</f>
        <v>0.27368421052631581</v>
      </c>
      <c r="M57" s="174"/>
      <c r="N57" s="174">
        <f>IF($AB$54=0,0,+N56/$AB$54)</f>
        <v>0.3473684210526316</v>
      </c>
      <c r="O57" s="174"/>
      <c r="P57" s="174">
        <f>IF($AB$54=0,0,+P56/$AB$54)</f>
        <v>0.48421052631578948</v>
      </c>
      <c r="Q57" s="174"/>
      <c r="R57" s="174">
        <f>IF($AB$54=0,0,+R56/$AB$54)</f>
        <v>0.55789473684210522</v>
      </c>
      <c r="S57" s="174"/>
      <c r="T57" s="174">
        <f>IF($AB$54=0,0,+T56/$AB$54)</f>
        <v>0.67368421052631577</v>
      </c>
      <c r="U57" s="174"/>
      <c r="V57" s="174">
        <f>IF($AB$54=0,0,+V56/$AB$54)</f>
        <v>0.75789473684210529</v>
      </c>
      <c r="W57" s="174"/>
      <c r="X57" s="174">
        <f>IF($AB$54=0,0,+X56/$AB$54)</f>
        <v>0.82105263157894737</v>
      </c>
      <c r="Y57" s="174"/>
      <c r="Z57" s="174">
        <f>IF($AB$54=0,0,+Z56/$AB$54)</f>
        <v>0.88421052631578945</v>
      </c>
      <c r="AA57" s="174"/>
      <c r="AB57" s="174">
        <f>IF($AB$54=0,0,+AB56/$AB$54)</f>
        <v>1</v>
      </c>
      <c r="AC57" s="174"/>
      <c r="AD57" s="169"/>
      <c r="AE57" s="170"/>
    </row>
    <row r="58" spans="1:39" x14ac:dyDescent="0.2">
      <c r="C58" s="59"/>
      <c r="D58" s="59"/>
      <c r="E58" s="59"/>
      <c r="F58" s="60"/>
      <c r="G58" s="60"/>
      <c r="H58" s="60"/>
      <c r="I58" s="60"/>
    </row>
    <row r="59" spans="1:39" ht="33.75" customHeight="1" x14ac:dyDescent="0.2">
      <c r="A59" s="175" t="s">
        <v>99</v>
      </c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7"/>
    </row>
    <row r="60" spans="1:39" x14ac:dyDescent="0.2">
      <c r="C60" s="59"/>
      <c r="D60" s="59"/>
      <c r="E60" s="59"/>
      <c r="F60" s="60"/>
      <c r="G60" s="60"/>
      <c r="H60" s="60"/>
      <c r="I60" s="60"/>
    </row>
    <row r="61" spans="1:39" ht="24.75" customHeight="1" x14ac:dyDescent="0.2">
      <c r="A61" s="178" t="s">
        <v>100</v>
      </c>
      <c r="B61" s="179"/>
      <c r="C61" s="179"/>
      <c r="D61" s="179"/>
      <c r="E61" s="179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80"/>
      <c r="U61" s="61"/>
    </row>
    <row r="62" spans="1:39" ht="24.75" customHeight="1" x14ac:dyDescent="0.2">
      <c r="A62" s="181" t="s">
        <v>101</v>
      </c>
      <c r="B62" s="182"/>
      <c r="C62" s="182"/>
      <c r="D62" s="182"/>
      <c r="E62" s="182"/>
      <c r="F62" s="182"/>
      <c r="G62" s="183"/>
      <c r="H62" s="181" t="s">
        <v>102</v>
      </c>
      <c r="I62" s="183"/>
      <c r="J62" s="187" t="s">
        <v>103</v>
      </c>
      <c r="K62" s="188"/>
      <c r="L62" s="189"/>
      <c r="M62" s="193" t="s">
        <v>104</v>
      </c>
      <c r="N62" s="194"/>
      <c r="O62" s="194"/>
      <c r="P62" s="195"/>
      <c r="Q62" s="196" t="s">
        <v>105</v>
      </c>
      <c r="R62" s="197"/>
      <c r="S62" s="197"/>
      <c r="T62" s="198"/>
      <c r="U62" s="61"/>
    </row>
    <row r="63" spans="1:39" ht="24.75" customHeight="1" x14ac:dyDescent="0.2">
      <c r="A63" s="184"/>
      <c r="B63" s="185"/>
      <c r="C63" s="185"/>
      <c r="D63" s="185"/>
      <c r="E63" s="185"/>
      <c r="F63" s="185"/>
      <c r="G63" s="186"/>
      <c r="H63" s="184"/>
      <c r="I63" s="186"/>
      <c r="J63" s="190"/>
      <c r="K63" s="191"/>
      <c r="L63" s="192"/>
      <c r="M63" s="62">
        <v>1</v>
      </c>
      <c r="N63" s="62">
        <v>2</v>
      </c>
      <c r="O63" s="62">
        <v>3</v>
      </c>
      <c r="P63" s="62">
        <v>4</v>
      </c>
      <c r="Q63" s="199"/>
      <c r="R63" s="200"/>
      <c r="S63" s="200"/>
      <c r="T63" s="201"/>
      <c r="U63" s="61"/>
    </row>
    <row r="64" spans="1:39" ht="30" customHeight="1" x14ac:dyDescent="0.2">
      <c r="A64" s="202" t="s">
        <v>106</v>
      </c>
      <c r="B64" s="202"/>
      <c r="C64" s="202"/>
      <c r="D64" s="203" t="s">
        <v>107</v>
      </c>
      <c r="E64" s="204"/>
      <c r="F64" s="204"/>
      <c r="G64" s="205"/>
      <c r="H64" s="212">
        <v>1</v>
      </c>
      <c r="I64" s="213"/>
      <c r="J64" s="218" t="s">
        <v>108</v>
      </c>
      <c r="K64" s="219"/>
      <c r="L64" s="219"/>
      <c r="M64" s="63">
        <f>+F53+H53+J53</f>
        <v>18</v>
      </c>
      <c r="N64" s="63">
        <f>+L53+N53+P53</f>
        <v>28</v>
      </c>
      <c r="O64" s="63">
        <f>+R53+T53+V53</f>
        <v>26</v>
      </c>
      <c r="P64" s="63">
        <f>+X53+Z53+AB53</f>
        <v>23</v>
      </c>
      <c r="Q64" s="220">
        <f>+P64+O64+N64+M64</f>
        <v>95</v>
      </c>
      <c r="R64" s="221"/>
      <c r="S64" s="221"/>
      <c r="T64" s="222"/>
      <c r="U64" s="64"/>
    </row>
    <row r="65" spans="1:30" ht="30" customHeight="1" x14ac:dyDescent="0.2">
      <c r="A65" s="202"/>
      <c r="B65" s="202"/>
      <c r="C65" s="202"/>
      <c r="D65" s="206"/>
      <c r="E65" s="207"/>
      <c r="F65" s="207"/>
      <c r="G65" s="208"/>
      <c r="H65" s="214"/>
      <c r="I65" s="215"/>
      <c r="J65" s="218" t="s">
        <v>109</v>
      </c>
      <c r="K65" s="219"/>
      <c r="L65" s="219"/>
      <c r="M65" s="63">
        <f>+G53+I53+K53</f>
        <v>18</v>
      </c>
      <c r="N65" s="63">
        <f>+M53+O53+Q53</f>
        <v>28</v>
      </c>
      <c r="O65" s="63">
        <f>+S53+U53+W53</f>
        <v>26</v>
      </c>
      <c r="P65" s="63">
        <f>+Y53+AA53+AC53</f>
        <v>23</v>
      </c>
      <c r="Q65" s="220">
        <f>+P65+O65+N65+M65</f>
        <v>95</v>
      </c>
      <c r="R65" s="221"/>
      <c r="S65" s="221"/>
      <c r="T65" s="222"/>
      <c r="U65" s="64"/>
    </row>
    <row r="66" spans="1:30" ht="196.5" customHeight="1" x14ac:dyDescent="0.2">
      <c r="A66" s="202"/>
      <c r="B66" s="202"/>
      <c r="C66" s="202"/>
      <c r="D66" s="209"/>
      <c r="E66" s="210"/>
      <c r="F66" s="210"/>
      <c r="G66" s="211"/>
      <c r="H66" s="216"/>
      <c r="I66" s="217"/>
      <c r="J66" s="218" t="s">
        <v>110</v>
      </c>
      <c r="K66" s="219"/>
      <c r="L66" s="219"/>
      <c r="M66" s="65">
        <f>IFERROR(M65/M64,0)</f>
        <v>1</v>
      </c>
      <c r="N66" s="65">
        <f t="shared" ref="N66" si="10">IFERROR(N65/N64,0)</f>
        <v>1</v>
      </c>
      <c r="O66" s="65">
        <f>IFERROR(O65/O64,0)</f>
        <v>1</v>
      </c>
      <c r="P66" s="65">
        <f>IFERROR(P65/P64,0)</f>
        <v>1</v>
      </c>
      <c r="Q66" s="223">
        <f>IFERROR(Q65/Q64,0)</f>
        <v>1</v>
      </c>
      <c r="R66" s="224"/>
      <c r="S66" s="224"/>
      <c r="T66" s="225"/>
      <c r="U66" s="64"/>
    </row>
    <row r="67" spans="1:30" x14ac:dyDescent="0.2">
      <c r="M67" t="s">
        <v>114</v>
      </c>
    </row>
    <row r="68" spans="1:30" x14ac:dyDescent="0.2">
      <c r="W68" s="58"/>
      <c r="AD68" s="2"/>
    </row>
    <row r="69" spans="1:30" ht="14.25" x14ac:dyDescent="0.2">
      <c r="A69" s="66" t="s">
        <v>111</v>
      </c>
      <c r="B69" s="66" t="str">
        <f>+A55</f>
        <v>% Meta acumulada</v>
      </c>
      <c r="C69" s="67" t="s">
        <v>112</v>
      </c>
      <c r="W69" s="58"/>
      <c r="AD69" s="2"/>
    </row>
    <row r="70" spans="1:30" ht="14.25" x14ac:dyDescent="0.2">
      <c r="A70" s="68">
        <v>44562</v>
      </c>
      <c r="B70" s="69">
        <f>+F55</f>
        <v>0</v>
      </c>
      <c r="C70" s="69">
        <f>+F57</f>
        <v>0</v>
      </c>
      <c r="D70" s="70"/>
      <c r="F70" s="70"/>
      <c r="H70" s="70"/>
      <c r="J70" s="70"/>
      <c r="L70" s="70"/>
      <c r="N70" s="70"/>
      <c r="P70" s="70"/>
      <c r="W70" s="58"/>
      <c r="AD70" s="2"/>
    </row>
    <row r="71" spans="1:30" ht="14.25" x14ac:dyDescent="0.2">
      <c r="A71" s="68">
        <v>44593</v>
      </c>
      <c r="B71" s="69">
        <f>+H55</f>
        <v>8.4210526315789472E-2</v>
      </c>
      <c r="C71" s="69">
        <f>+H57</f>
        <v>8.4210526315789472E-2</v>
      </c>
      <c r="W71" s="58"/>
      <c r="AD71" s="2"/>
    </row>
    <row r="72" spans="1:30" ht="14.25" x14ac:dyDescent="0.2">
      <c r="A72" s="68">
        <v>44621</v>
      </c>
      <c r="B72" s="69">
        <f>+J55</f>
        <v>0.18947368421052632</v>
      </c>
      <c r="C72" s="69">
        <f>+J57</f>
        <v>0.18947368421052632</v>
      </c>
      <c r="W72" s="58"/>
      <c r="AD72" s="2"/>
    </row>
    <row r="73" spans="1:30" ht="408" x14ac:dyDescent="0.2">
      <c r="A73" s="68">
        <v>44652</v>
      </c>
      <c r="B73" s="69">
        <f>+L55</f>
        <v>0.27368421052631581</v>
      </c>
      <c r="C73" s="69">
        <f>+L57</f>
        <v>0.27368421052631581</v>
      </c>
      <c r="E73" s="74" t="s">
        <v>115</v>
      </c>
      <c r="W73" s="58"/>
      <c r="AD73" s="2"/>
    </row>
    <row r="74" spans="1:30" ht="14.25" x14ac:dyDescent="0.2">
      <c r="A74" s="68">
        <v>44682</v>
      </c>
      <c r="B74" s="69">
        <f>+N55</f>
        <v>0.3473684210526316</v>
      </c>
      <c r="C74" s="69">
        <f>+N57</f>
        <v>0.3473684210526316</v>
      </c>
      <c r="W74" s="58"/>
      <c r="AD74" s="2"/>
    </row>
    <row r="75" spans="1:30" ht="14.25" x14ac:dyDescent="0.2">
      <c r="A75" s="68">
        <v>44713</v>
      </c>
      <c r="B75" s="69">
        <f>+P55</f>
        <v>0.48421052631578948</v>
      </c>
      <c r="C75" s="69">
        <f>+P57</f>
        <v>0.48421052631578948</v>
      </c>
      <c r="W75" s="58"/>
      <c r="AD75" s="2"/>
    </row>
    <row r="76" spans="1:30" ht="14.25" x14ac:dyDescent="0.2">
      <c r="A76" s="68">
        <v>44743</v>
      </c>
      <c r="B76" s="69">
        <f>+R55</f>
        <v>0.55789473684210522</v>
      </c>
      <c r="C76" s="69">
        <f>+R57</f>
        <v>0.55789473684210522</v>
      </c>
    </row>
    <row r="77" spans="1:30" ht="14.25" x14ac:dyDescent="0.2">
      <c r="A77" s="68">
        <v>44774</v>
      </c>
      <c r="B77" s="69">
        <f>+T55</f>
        <v>0.67368421052631577</v>
      </c>
      <c r="C77" s="69">
        <f>+T57</f>
        <v>0.67368421052631577</v>
      </c>
    </row>
    <row r="78" spans="1:30" ht="14.25" x14ac:dyDescent="0.2">
      <c r="A78" s="68">
        <v>44805</v>
      </c>
      <c r="B78" s="69">
        <f>+V55</f>
        <v>0.75789473684210529</v>
      </c>
      <c r="C78" s="69">
        <f>+V57</f>
        <v>0.75789473684210529</v>
      </c>
    </row>
    <row r="79" spans="1:30" ht="14.25" x14ac:dyDescent="0.2">
      <c r="A79" s="68">
        <v>44835</v>
      </c>
      <c r="B79" s="69">
        <f>+X55</f>
        <v>0.82105263157894737</v>
      </c>
      <c r="C79" s="69">
        <f>+X57</f>
        <v>0.82105263157894737</v>
      </c>
    </row>
    <row r="80" spans="1:30" ht="14.25" x14ac:dyDescent="0.2">
      <c r="A80" s="68">
        <v>44866</v>
      </c>
      <c r="B80" s="69">
        <f>+Z55</f>
        <v>0.88421052631578945</v>
      </c>
      <c r="C80" s="69">
        <f>+Z57</f>
        <v>0.88421052631578945</v>
      </c>
    </row>
    <row r="81" spans="1:3" ht="14.25" x14ac:dyDescent="0.2">
      <c r="A81" s="68">
        <v>44896</v>
      </c>
      <c r="B81" s="69">
        <f>+AB55</f>
        <v>1</v>
      </c>
      <c r="C81" s="69">
        <f>+AB57</f>
        <v>1</v>
      </c>
    </row>
  </sheetData>
  <autoFilter ref="A10:E57" xr:uid="{00000000-0009-0000-0000-000000000000}">
    <filterColumn colId="2" showButton="0"/>
  </autoFilter>
  <mergeCells count="147">
    <mergeCell ref="A64:C66"/>
    <mergeCell ref="D64:G66"/>
    <mergeCell ref="H64:I66"/>
    <mergeCell ref="J64:L64"/>
    <mergeCell ref="Q64:T64"/>
    <mergeCell ref="J65:L65"/>
    <mergeCell ref="Q65:T65"/>
    <mergeCell ref="J66:L66"/>
    <mergeCell ref="Q66:T66"/>
    <mergeCell ref="A59:AE59"/>
    <mergeCell ref="A61:T61"/>
    <mergeCell ref="A62:G63"/>
    <mergeCell ref="H62:I63"/>
    <mergeCell ref="J62:L63"/>
    <mergeCell ref="M62:P62"/>
    <mergeCell ref="Q62:T63"/>
    <mergeCell ref="N57:O57"/>
    <mergeCell ref="P57:Q57"/>
    <mergeCell ref="R57:S57"/>
    <mergeCell ref="T57:U57"/>
    <mergeCell ref="V57:W57"/>
    <mergeCell ref="X57:Y57"/>
    <mergeCell ref="X56:Y56"/>
    <mergeCell ref="Z56:AA56"/>
    <mergeCell ref="AB56:AC56"/>
    <mergeCell ref="A57:E57"/>
    <mergeCell ref="F57:G57"/>
    <mergeCell ref="H57:I57"/>
    <mergeCell ref="J57:K57"/>
    <mergeCell ref="L57:M57"/>
    <mergeCell ref="Z57:AA57"/>
    <mergeCell ref="AB57:AC57"/>
    <mergeCell ref="A55:E55"/>
    <mergeCell ref="F55:G55"/>
    <mergeCell ref="H55:I55"/>
    <mergeCell ref="J55:K55"/>
    <mergeCell ref="L55:M55"/>
    <mergeCell ref="N55:O55"/>
    <mergeCell ref="AB55:AC55"/>
    <mergeCell ref="AD55:AE57"/>
    <mergeCell ref="A56:E56"/>
    <mergeCell ref="F56:G56"/>
    <mergeCell ref="H56:I56"/>
    <mergeCell ref="J56:K56"/>
    <mergeCell ref="L56:M56"/>
    <mergeCell ref="N56:O56"/>
    <mergeCell ref="P56:Q56"/>
    <mergeCell ref="R56:S56"/>
    <mergeCell ref="P55:Q55"/>
    <mergeCell ref="R55:S55"/>
    <mergeCell ref="T55:U55"/>
    <mergeCell ref="V55:W55"/>
    <mergeCell ref="X55:Y55"/>
    <mergeCell ref="Z55:AA55"/>
    <mergeCell ref="T56:U56"/>
    <mergeCell ref="V56:W56"/>
    <mergeCell ref="AD53:AE54"/>
    <mergeCell ref="A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C48:D48"/>
    <mergeCell ref="C49:D49"/>
    <mergeCell ref="C50:D50"/>
    <mergeCell ref="C51:D51"/>
    <mergeCell ref="C52:D52"/>
    <mergeCell ref="A53:E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A21:A35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5:D15"/>
    <mergeCell ref="C16:D16"/>
    <mergeCell ref="C17:D17"/>
    <mergeCell ref="C18:D18"/>
    <mergeCell ref="C19:D19"/>
    <mergeCell ref="C20:D20"/>
    <mergeCell ref="V11:W11"/>
    <mergeCell ref="X11:Y11"/>
    <mergeCell ref="Z11:AA11"/>
    <mergeCell ref="AD10:AD12"/>
    <mergeCell ref="AE10:AE12"/>
    <mergeCell ref="F11:G11"/>
    <mergeCell ref="H11:I11"/>
    <mergeCell ref="J11:K11"/>
    <mergeCell ref="L11:M11"/>
    <mergeCell ref="N11:O11"/>
    <mergeCell ref="P11:Q11"/>
    <mergeCell ref="R11:S11"/>
    <mergeCell ref="T11:U11"/>
    <mergeCell ref="A10:A12"/>
    <mergeCell ref="B10:B12"/>
    <mergeCell ref="C10:D12"/>
    <mergeCell ref="E10:E12"/>
    <mergeCell ref="F10:AC10"/>
    <mergeCell ref="AB11:AC11"/>
    <mergeCell ref="A13:A14"/>
    <mergeCell ref="C13:D13"/>
    <mergeCell ref="C14:D14"/>
    <mergeCell ref="A1:D3"/>
    <mergeCell ref="E1:AD3"/>
    <mergeCell ref="A4:D4"/>
    <mergeCell ref="E4:AD4"/>
    <mergeCell ref="AE4:AE9"/>
    <mergeCell ref="A5:D5"/>
    <mergeCell ref="E5:AD5"/>
    <mergeCell ref="A6:D6"/>
    <mergeCell ref="E6:AD6"/>
    <mergeCell ref="A7:D7"/>
    <mergeCell ref="E7:AD7"/>
    <mergeCell ref="A8:D8"/>
    <mergeCell ref="E8:AD8"/>
    <mergeCell ref="A9:D9"/>
    <mergeCell ref="F9:K9"/>
  </mergeCells>
  <conditionalFormatting sqref="F52 H52 J52 L52 N52 P52 R52 T52 V52 X52 Z52 AB52">
    <cfRule type="cellIs" dxfId="12" priority="13" operator="equal">
      <formula>1</formula>
    </cfRule>
  </conditionalFormatting>
  <conditionalFormatting sqref="I36:I52 K36:K52 M36:M52 O36:O52 Q36:Q52 S36:S52 U36:U52 W36:W52 Y36:Y52 AA36:AA52 AC36:AC52 G36:G52 G13:G34 I13:I34 K13:K34 M13:M34 O13:O34 Q13:Q34 S14:S34 U13:U34 W13:W34 Y13:Y34 AA13:AA34 AC13:AC34">
    <cfRule type="cellIs" dxfId="11" priority="12" operator="equal">
      <formula>1</formula>
    </cfRule>
  </conditionalFormatting>
  <conditionalFormatting sqref="S13:T13">
    <cfRule type="cellIs" dxfId="10" priority="6" operator="equal">
      <formula>1</formula>
    </cfRule>
  </conditionalFormatting>
  <conditionalFormatting sqref="F36:F51 H36:H51 J36:J51 L36:L51 N36:N51 P36:P52 R36:R52 T36:T52 V36:V52 X36:X52 AB36:AB52 Z36:Z52 F13:F34 H13:H34 J13:J34 L13:L34 N13:N34 P13:P34 R13:R34 T14:T34 V13:V34 Z13:Z34 AB13:AB34 X13:X34">
    <cfRule type="cellIs" dxfId="9" priority="11" operator="equal">
      <formula>1</formula>
    </cfRule>
  </conditionalFormatting>
  <conditionalFormatting sqref="F35">
    <cfRule type="cellIs" dxfId="8" priority="10" operator="equal">
      <formula>1</formula>
    </cfRule>
  </conditionalFormatting>
  <conditionalFormatting sqref="G35">
    <cfRule type="cellIs" dxfId="7" priority="9" operator="equal">
      <formula>1</formula>
    </cfRule>
  </conditionalFormatting>
  <conditionalFormatting sqref="H35 J35 L35 N35 P35 R35 T35 V35 Z35 AB35 X35">
    <cfRule type="cellIs" dxfId="6" priority="8" operator="equal">
      <formula>1</formula>
    </cfRule>
  </conditionalFormatting>
  <conditionalFormatting sqref="I35 K35 M35 O35 Q35 S35 U35 W35 Y35 AA35 AC35">
    <cfRule type="cellIs" dxfId="5" priority="7" operator="equal">
      <formula>1</formula>
    </cfRule>
  </conditionalFormatting>
  <conditionalFormatting sqref="S48:S51 U48:U51 W48:W51 Y48:Y51 AA48:AA51 AC48:AC51 Q48:Q51 G48:G51 I48:I51 K48:K51 M48:M51 O48:O51">
    <cfRule type="cellIs" dxfId="4" priority="4" operator="equal">
      <formula>1</formula>
    </cfRule>
  </conditionalFormatting>
  <conditionalFormatting sqref="R48:R51 T48:T51 V48:V51 X48:X51 F48:F51 H48:H51 J48:J51 L48:L51 N48:N51 P48:P51 AB48:AB52 Z48:Z51">
    <cfRule type="cellIs" dxfId="3" priority="5" operator="equal">
      <formula>1</formula>
    </cfRule>
  </conditionalFormatting>
  <conditionalFormatting sqref="T13">
    <cfRule type="cellIs" dxfId="2" priority="3" operator="equal">
      <formula>1</formula>
    </cfRule>
  </conditionalFormatting>
  <conditionalFormatting sqref="T13">
    <cfRule type="cellIs" dxfId="1" priority="1" operator="equal">
      <formula>1</formula>
    </cfRule>
  </conditionalFormatting>
  <conditionalFormatting sqref="S13:T13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ANUAL AYF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Martha  Gomez</cp:lastModifiedBy>
  <dcterms:created xsi:type="dcterms:W3CDTF">2022-06-02T17:13:22Z</dcterms:created>
  <dcterms:modified xsi:type="dcterms:W3CDTF">2023-05-11T20:43:51Z</dcterms:modified>
</cp:coreProperties>
</file>