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B90E67E7-F2D9-4BD9-99CB-CDC4340A61D5}" xr6:coauthVersionLast="36" xr6:coauthVersionMax="36" xr10:uidLastSave="{00000000-0000-0000-0000-000000000000}"/>
  <bookViews>
    <workbookView xWindow="0" yWindow="0" windowWidth="24000" windowHeight="9525" xr2:uid="{6E02EC8A-38D8-4FFC-87F2-CCB16F945166}"/>
  </bookViews>
  <sheets>
    <sheet name="Presupuestal total" sheetId="1" r:id="rId1"/>
  </sheets>
  <definedNames>
    <definedName name="_xlnm._FilterDatabase" localSheetId="0" hidden="1">'Presupuestal total'!$A$1:$Y$6</definedName>
    <definedName name="k" localSheetId="0">#REF!</definedName>
    <definedName name="k">#REF!</definedName>
    <definedName name="META" localSheetId="0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6" i="1"/>
  <c r="U12" i="1"/>
  <c r="T12" i="1"/>
  <c r="S12" i="1"/>
  <c r="R12" i="1"/>
  <c r="Q12" i="1"/>
  <c r="P12" i="1"/>
  <c r="O12" i="1"/>
  <c r="N12" i="1"/>
  <c r="M12" i="1"/>
  <c r="L12" i="1"/>
  <c r="K12" i="1"/>
  <c r="J12" i="1"/>
  <c r="Y11" i="1"/>
  <c r="X11" i="1"/>
  <c r="W11" i="1"/>
  <c r="V11" i="1"/>
  <c r="I11" i="1"/>
  <c r="H11" i="1"/>
  <c r="G11" i="1"/>
  <c r="F11" i="1"/>
  <c r="Y10" i="1"/>
  <c r="Y12" i="1" s="1"/>
  <c r="X10" i="1"/>
  <c r="X12" i="1" s="1"/>
  <c r="W10" i="1"/>
  <c r="V10" i="1"/>
  <c r="V12" i="1" s="1"/>
  <c r="I10" i="1"/>
  <c r="H10" i="1"/>
  <c r="G10" i="1"/>
  <c r="F10" i="1"/>
  <c r="U6" i="1"/>
  <c r="T6" i="1"/>
  <c r="S6" i="1"/>
  <c r="R6" i="1"/>
  <c r="Q6" i="1"/>
  <c r="P6" i="1"/>
  <c r="O6" i="1"/>
  <c r="N6" i="1"/>
  <c r="M6" i="1"/>
  <c r="L6" i="1"/>
  <c r="K6" i="1"/>
  <c r="J6" i="1"/>
  <c r="Y5" i="1"/>
  <c r="X5" i="1"/>
  <c r="W5" i="1"/>
  <c r="V5" i="1"/>
  <c r="I5" i="1"/>
  <c r="H5" i="1"/>
  <c r="G5" i="1"/>
  <c r="F5" i="1"/>
  <c r="Y4" i="1"/>
  <c r="X4" i="1"/>
  <c r="W4" i="1"/>
  <c r="V4" i="1"/>
  <c r="I4" i="1"/>
  <c r="H4" i="1"/>
  <c r="G4" i="1"/>
  <c r="F4" i="1"/>
  <c r="Y3" i="1"/>
  <c r="Y6" i="1" s="1"/>
  <c r="X3" i="1"/>
  <c r="X6" i="1" s="1"/>
  <c r="W3" i="1"/>
  <c r="V3" i="1"/>
  <c r="V6" i="1" s="1"/>
  <c r="I3" i="1"/>
  <c r="I6" i="1" s="1"/>
  <c r="H3" i="1"/>
  <c r="D3" i="1" s="1"/>
  <c r="G3" i="1"/>
  <c r="F3" i="1"/>
  <c r="F6" i="1" s="1"/>
  <c r="C10" i="1" l="1"/>
  <c r="D5" i="1"/>
  <c r="H6" i="1"/>
  <c r="C4" i="1"/>
  <c r="G12" i="1"/>
  <c r="D4" i="1"/>
  <c r="D11" i="1"/>
  <c r="E5" i="1"/>
  <c r="E11" i="1"/>
  <c r="C3" i="1"/>
  <c r="D10" i="1"/>
  <c r="E4" i="1"/>
  <c r="E10" i="1"/>
  <c r="W6" i="1"/>
  <c r="W12" i="1"/>
  <c r="F12" i="1"/>
  <c r="H12" i="1"/>
  <c r="E3" i="1"/>
  <c r="I12" i="1"/>
  <c r="C11" i="1"/>
  <c r="G6" i="1"/>
  <c r="C5" i="1"/>
</calcChain>
</file>

<file path=xl/sharedStrings.xml><?xml version="1.0" encoding="utf-8"?>
<sst xmlns="http://schemas.openxmlformats.org/spreadsheetml/2006/main" count="57" uniqueCount="37">
  <si>
    <t>Meta de producto 2023</t>
  </si>
  <si>
    <t>Apropiado
CDP / ASIGNADO</t>
  </si>
  <si>
    <t>Comprometido
RP / Asignado</t>
  </si>
  <si>
    <t>Obligado
Obli/Asignado</t>
  </si>
  <si>
    <t>TOTAL ASIGNADO</t>
  </si>
  <si>
    <t>TOTAL CDP</t>
  </si>
  <si>
    <t xml:space="preserve">Comprometido
TOTAL RP
</t>
  </si>
  <si>
    <t>TOTAL OBLIGADO</t>
  </si>
  <si>
    <t>ASIGNADO NACIÓN</t>
  </si>
  <si>
    <t xml:space="preserve">CDP NACION </t>
  </si>
  <si>
    <t xml:space="preserve">RP NACION </t>
  </si>
  <si>
    <t>OBLIGADO NACION</t>
  </si>
  <si>
    <t>ASIGNADO PROPIOS 20</t>
  </si>
  <si>
    <t xml:space="preserve">CDP PROPIOS 20 </t>
  </si>
  <si>
    <t>RP PROPIOS 20</t>
  </si>
  <si>
    <t>OBLIGADO PROPIOS 20</t>
  </si>
  <si>
    <t>ASIGNADO PROPIOS 21</t>
  </si>
  <si>
    <t>CDP PROPIOS 21</t>
  </si>
  <si>
    <t>RP PROPIOS 21</t>
  </si>
  <si>
    <t>OBLIGADO PROPIOS 21</t>
  </si>
  <si>
    <t>TOTAL ASIG PROPIOS</t>
  </si>
  <si>
    <t>TOTAL CDP PROPIOS</t>
  </si>
  <si>
    <t>TOTAL RP PROPIOS</t>
  </si>
  <si>
    <t>TOTAL OBLIGADO PROPIOS</t>
  </si>
  <si>
    <t>Servicio de asistencia técnica en educación con enfoque incluyente y de calidad</t>
  </si>
  <si>
    <t>Servicio de producción de contenidos y ajustes razonables para promover y garantizar el acceso a la información y a la comunicación para personas discapacitadas</t>
  </si>
  <si>
    <t>Servicio de promoción y divulgación de los derechos de las personas con discapacidad</t>
  </si>
  <si>
    <t xml:space="preserve">OBLIGADO NACION </t>
  </si>
  <si>
    <t xml:space="preserve">CDP PROPIOS 20   </t>
  </si>
  <si>
    <t xml:space="preserve">RP PROPIOS 20   </t>
  </si>
  <si>
    <t xml:space="preserve">OBLIGADO PROPIOS 20 </t>
  </si>
  <si>
    <t xml:space="preserve">CDP PROPIOS 21 </t>
  </si>
  <si>
    <t>Sedes adecuadas</t>
  </si>
  <si>
    <t>Servicio de Implementación Sistemas de Gestión</t>
  </si>
  <si>
    <t>PRODUCTO</t>
  </si>
  <si>
    <t>MEJORAMIENTO DE LAS CONDICIONES PARA LA GARANTIA DE LOS DERECHOS DE LAS PERSONAS CON DISCAPACIDAD VISUAL EN EL PAÍS NACIONAL
BPIN 2018011000405</t>
  </si>
  <si>
    <t>FORTALECIMIENTO DE PROCESOS Y RECURSOS DEL INCI PARA CONTRIBUIR CON EL MEJORAMIENTO DE SERVICIOS A LAS PERSONAS CON DISCAPACIDAD VISUAL NACIONAL
BPIN 2018011000366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</si>
</sst>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right" vertical="center" wrapText="1"/>
    </xf>
    <xf numFmtId="0" fontId="8" fillId="4" borderId="4" xfId="4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4" applyFont="1" applyBorder="1" applyAlignment="1">
      <alignment horizontal="left" vertical="center" wrapText="1"/>
    </xf>
    <xf numFmtId="10" fontId="9" fillId="0" borderId="5" xfId="1" applyNumberFormat="1" applyFont="1" applyBorder="1" applyAlignment="1">
      <alignment horizontal="right" vertical="center" wrapText="1"/>
    </xf>
    <xf numFmtId="9" fontId="9" fillId="0" borderId="5" xfId="1" applyNumberFormat="1" applyFont="1" applyBorder="1" applyAlignment="1">
      <alignment horizontal="right" vertical="center" wrapText="1"/>
    </xf>
    <xf numFmtId="4" fontId="9" fillId="3" borderId="5" xfId="1" applyNumberFormat="1" applyFont="1" applyFill="1" applyBorder="1" applyAlignment="1">
      <alignment horizontal="right" vertical="center" wrapText="1"/>
    </xf>
    <xf numFmtId="4" fontId="9" fillId="0" borderId="5" xfId="1" applyNumberFormat="1" applyFont="1" applyFill="1" applyBorder="1" applyAlignment="1">
      <alignment horizontal="right" vertical="center" wrapText="1"/>
    </xf>
    <xf numFmtId="4" fontId="9" fillId="0" borderId="5" xfId="3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9" fillId="0" borderId="5" xfId="3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164" fontId="9" fillId="0" borderId="0" xfId="1" applyFont="1" applyBorder="1" applyAlignment="1">
      <alignment horizontal="center" vertical="center" wrapText="1"/>
    </xf>
    <xf numFmtId="3" fontId="9" fillId="0" borderId="5" xfId="3" applyNumberFormat="1" applyFont="1" applyBorder="1" applyAlignment="1">
      <alignment horizontal="center" vertical="center" wrapText="1"/>
    </xf>
    <xf numFmtId="3" fontId="9" fillId="0" borderId="0" xfId="3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9" fontId="9" fillId="0" borderId="5" xfId="3" applyFont="1" applyBorder="1" applyAlignment="1">
      <alignment horizontal="center" vertical="center" wrapText="1"/>
    </xf>
    <xf numFmtId="3" fontId="9" fillId="0" borderId="5" xfId="3" applyNumberFormat="1" applyFont="1" applyFill="1" applyBorder="1" applyAlignment="1">
      <alignment horizontal="center" vertical="center" wrapText="1"/>
    </xf>
    <xf numFmtId="3" fontId="4" fillId="0" borderId="6" xfId="4" applyNumberFormat="1" applyFont="1" applyBorder="1" applyAlignment="1">
      <alignment horizontal="center" vertical="center"/>
    </xf>
    <xf numFmtId="3" fontId="4" fillId="0" borderId="5" xfId="4" applyNumberFormat="1" applyFont="1" applyBorder="1" applyAlignment="1">
      <alignment horizontal="center" vertical="center"/>
    </xf>
    <xf numFmtId="42" fontId="9" fillId="0" borderId="5" xfId="2" applyFont="1" applyBorder="1" applyAlignment="1">
      <alignment horizontal="right" vertical="center" wrapText="1"/>
    </xf>
    <xf numFmtId="3" fontId="4" fillId="3" borderId="5" xfId="4" applyNumberFormat="1" applyFont="1" applyFill="1" applyBorder="1" applyAlignment="1">
      <alignment horizontal="center" vertical="center"/>
    </xf>
    <xf numFmtId="3" fontId="12" fillId="0" borderId="5" xfId="0" applyNumberFormat="1" applyFont="1" applyBorder="1" applyAlignment="1">
      <alignment horizontal="right" vertical="center"/>
    </xf>
    <xf numFmtId="3" fontId="9" fillId="0" borderId="5" xfId="4" applyNumberFormat="1" applyFont="1" applyBorder="1" applyAlignment="1">
      <alignment horizontal="right" vertical="center" wrapText="1"/>
    </xf>
    <xf numFmtId="3" fontId="12" fillId="0" borderId="5" xfId="0" applyNumberFormat="1" applyFont="1" applyBorder="1"/>
    <xf numFmtId="3" fontId="4" fillId="0" borderId="6" xfId="3" applyNumberFormat="1" applyFont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 wrapText="1"/>
    </xf>
    <xf numFmtId="0" fontId="9" fillId="0" borderId="5" xfId="4" applyFont="1" applyBorder="1" applyAlignment="1">
      <alignment horizontal="right" vertical="center" wrapText="1"/>
    </xf>
    <xf numFmtId="9" fontId="9" fillId="0" borderId="0" xfId="3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/>
    </xf>
    <xf numFmtId="3" fontId="12" fillId="0" borderId="0" xfId="0" applyNumberFormat="1" applyFont="1"/>
    <xf numFmtId="42" fontId="9" fillId="0" borderId="0" xfId="2" applyFont="1" applyFill="1" applyBorder="1" applyAlignment="1">
      <alignment horizontal="center" vertical="center" wrapText="1"/>
    </xf>
    <xf numFmtId="42" fontId="4" fillId="0" borderId="0" xfId="2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2" fontId="12" fillId="0" borderId="0" xfId="0" applyNumberFormat="1" applyFont="1"/>
    <xf numFmtId="42" fontId="12" fillId="0" borderId="0" xfId="2" applyFont="1"/>
    <xf numFmtId="165" fontId="12" fillId="0" borderId="0" xfId="0" applyNumberFormat="1" applyFont="1"/>
    <xf numFmtId="42" fontId="12" fillId="0" borderId="0" xfId="0" applyNumberFormat="1" applyFont="1"/>
    <xf numFmtId="0" fontId="7" fillId="5" borderId="7" xfId="4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8" fillId="6" borderId="7" xfId="4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/>
    </xf>
    <xf numFmtId="3" fontId="9" fillId="0" borderId="8" xfId="3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justify" vertical="center" wrapText="1"/>
    </xf>
    <xf numFmtId="4" fontId="10" fillId="0" borderId="12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justify" vertical="center" wrapText="1"/>
    </xf>
    <xf numFmtId="4" fontId="9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justify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3" fontId="9" fillId="3" borderId="13" xfId="3" applyNumberFormat="1" applyFont="1" applyFill="1" applyBorder="1" applyAlignment="1">
      <alignment horizontal="right" vertical="center" wrapText="1"/>
    </xf>
    <xf numFmtId="3" fontId="9" fillId="0" borderId="13" xfId="3" applyNumberFormat="1" applyFont="1" applyBorder="1" applyAlignment="1">
      <alignment horizontal="right" vertical="center" wrapText="1"/>
    </xf>
    <xf numFmtId="4" fontId="9" fillId="0" borderId="13" xfId="3" applyNumberFormat="1" applyFont="1" applyBorder="1" applyAlignment="1">
      <alignment horizontal="right" vertical="center" wrapText="1"/>
    </xf>
    <xf numFmtId="3" fontId="9" fillId="0" borderId="13" xfId="3" applyNumberFormat="1" applyFont="1" applyBorder="1" applyAlignment="1">
      <alignment horizontal="center" vertical="center" wrapText="1"/>
    </xf>
    <xf numFmtId="3" fontId="9" fillId="0" borderId="14" xfId="3" applyNumberFormat="1" applyFont="1" applyBorder="1" applyAlignment="1">
      <alignment horizontal="center" vertical="center" wrapText="1"/>
    </xf>
    <xf numFmtId="3" fontId="12" fillId="0" borderId="8" xfId="0" applyNumberFormat="1" applyFont="1" applyBorder="1"/>
    <xf numFmtId="3" fontId="9" fillId="0" borderId="8" xfId="3" applyNumberFormat="1" applyFont="1" applyFill="1" applyBorder="1" applyAlignment="1">
      <alignment horizontal="right" vertical="center" wrapText="1"/>
    </xf>
    <xf numFmtId="3" fontId="12" fillId="0" borderId="12" xfId="0" applyNumberFormat="1" applyFont="1" applyBorder="1"/>
    <xf numFmtId="3" fontId="9" fillId="0" borderId="2" xfId="0" applyNumberFormat="1" applyFont="1" applyBorder="1" applyAlignment="1">
      <alignment horizontal="justify" vertical="center" wrapText="1"/>
    </xf>
    <xf numFmtId="3" fontId="9" fillId="0" borderId="3" xfId="3" applyNumberFormat="1" applyFont="1" applyFill="1" applyBorder="1" applyAlignment="1">
      <alignment horizontal="center" vertical="center" wrapText="1"/>
    </xf>
    <xf numFmtId="3" fontId="9" fillId="0" borderId="13" xfId="3" applyNumberFormat="1" applyFont="1" applyFill="1" applyBorder="1" applyAlignment="1">
      <alignment horizontal="center" vertical="center" wrapText="1"/>
    </xf>
    <xf numFmtId="4" fontId="9" fillId="0" borderId="13" xfId="3" applyNumberFormat="1" applyFont="1" applyFill="1" applyBorder="1" applyAlignment="1">
      <alignment horizontal="center" vertical="center" wrapText="1"/>
    </xf>
    <xf numFmtId="3" fontId="9" fillId="0" borderId="14" xfId="3" applyNumberFormat="1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center" vertical="center" wrapText="1"/>
    </xf>
    <xf numFmtId="0" fontId="14" fillId="0" borderId="17" xfId="4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3" fontId="9" fillId="3" borderId="5" xfId="3" applyNumberFormat="1" applyFont="1" applyFill="1" applyBorder="1" applyAlignment="1">
      <alignment horizontal="center" vertical="center" wrapText="1"/>
    </xf>
    <xf numFmtId="3" fontId="9" fillId="3" borderId="13" xfId="3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Normal" xfId="0" builtinId="0"/>
    <cellStyle name="Normal 2" xfId="4" xr:uid="{A0DC090B-C673-4D9C-8622-94F183A43573}"/>
    <cellStyle name="Porcentaje" xfId="3" builtinId="5"/>
    <cellStyle name="Porcentaje 4" xfId="5" xr:uid="{359F5CA9-EECD-4F77-AD56-8AB1279F9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108856</xdr:colOff>
      <xdr:row>0</xdr:row>
      <xdr:rowOff>830036</xdr:rowOff>
    </xdr:to>
    <xdr:pic>
      <xdr:nvPicPr>
        <xdr:cNvPr id="2" name="Imagen 1" descr="Logotipo del Instituto Nacional para Ciegos.">
          <a:extLst>
            <a:ext uri="{FF2B5EF4-FFF2-40B4-BE49-F238E27FC236}">
              <a16:creationId xmlns:a16="http://schemas.microsoft.com/office/drawing/2014/main" id="{D9549F5E-A8AC-435E-B0A8-79AD786F892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0"/>
          <a:ext cx="2653392" cy="8300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7</xdr:row>
      <xdr:rowOff>95250</xdr:rowOff>
    </xdr:from>
    <xdr:to>
      <xdr:col>1</xdr:col>
      <xdr:colOff>108856</xdr:colOff>
      <xdr:row>7</xdr:row>
      <xdr:rowOff>925286</xdr:rowOff>
    </xdr:to>
    <xdr:pic>
      <xdr:nvPicPr>
        <xdr:cNvPr id="3" name="Imagen 2" descr="Logotipo del Instituto Nacional para Ciegos.">
          <a:extLst>
            <a:ext uri="{FF2B5EF4-FFF2-40B4-BE49-F238E27FC236}">
              <a16:creationId xmlns:a16="http://schemas.microsoft.com/office/drawing/2014/main" id="{08F6AF03-D71C-41C2-A75C-A713C34ABEA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6545036"/>
          <a:ext cx="2653392" cy="8300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2268-A4EA-43A4-AE71-5267928AD0E8}">
  <dimension ref="A1:AC30"/>
  <sheetViews>
    <sheetView tabSelected="1" zoomScale="70" zoomScaleNormal="70" workbookViewId="0">
      <selection activeCell="H4" sqref="H4"/>
    </sheetView>
  </sheetViews>
  <sheetFormatPr baseColWidth="10" defaultColWidth="0" defaultRowHeight="14.25" zeroHeight="1" x14ac:dyDescent="0.2"/>
  <cols>
    <col min="1" max="1" width="38.140625" style="46" customWidth="1"/>
    <col min="2" max="2" width="17" style="46" customWidth="1"/>
    <col min="3" max="3" width="20.7109375" style="46" customWidth="1"/>
    <col min="4" max="4" width="19.85546875" style="46" customWidth="1"/>
    <col min="5" max="5" width="19.7109375" style="46" customWidth="1"/>
    <col min="6" max="9" width="23.140625" style="46" customWidth="1"/>
    <col min="10" max="10" width="26.7109375" style="46" customWidth="1"/>
    <col min="11" max="11" width="21" style="46" customWidth="1"/>
    <col min="12" max="12" width="19.5703125" style="46" customWidth="1"/>
    <col min="13" max="13" width="20" style="46" customWidth="1"/>
    <col min="14" max="14" width="19.7109375" style="46" customWidth="1"/>
    <col min="15" max="15" width="23.42578125" style="46" customWidth="1"/>
    <col min="16" max="16" width="23.140625" style="46" customWidth="1"/>
    <col min="17" max="17" width="21.42578125" style="46" customWidth="1"/>
    <col min="18" max="18" width="22.42578125" style="46" customWidth="1"/>
    <col min="19" max="19" width="21.140625" style="46" customWidth="1"/>
    <col min="20" max="20" width="17.85546875" style="46" customWidth="1"/>
    <col min="21" max="21" width="17.28515625" style="46" bestFit="1" customWidth="1"/>
    <col min="22" max="22" width="16.42578125" style="46" customWidth="1"/>
    <col min="23" max="23" width="19.85546875" style="46" customWidth="1"/>
    <col min="24" max="24" width="20.7109375" style="46" customWidth="1"/>
    <col min="25" max="25" width="17.85546875" style="46" customWidth="1"/>
    <col min="26" max="26" width="22.5703125" style="46" customWidth="1"/>
    <col min="27" max="27" width="23.28515625" style="46" hidden="1"/>
    <col min="28" max="28" width="18.7109375" style="46" hidden="1"/>
    <col min="29" max="29" width="20.140625" style="46" hidden="1"/>
    <col min="30" max="16384" width="11.42578125" style="46" hidden="1"/>
  </cols>
  <sheetData>
    <row r="1" spans="1:29" ht="71.25" customHeight="1" thickBot="1" x14ac:dyDescent="0.25">
      <c r="A1" s="83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9" ht="45" x14ac:dyDescent="0.2">
      <c r="A2" s="61" t="s">
        <v>34</v>
      </c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2" t="s">
        <v>5</v>
      </c>
      <c r="H2" s="2" t="s">
        <v>6</v>
      </c>
      <c r="I2" s="2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3" t="s">
        <v>12</v>
      </c>
      <c r="O2" s="54" t="s">
        <v>13</v>
      </c>
      <c r="P2" s="54" t="s">
        <v>14</v>
      </c>
      <c r="Q2" s="54" t="s">
        <v>15</v>
      </c>
      <c r="R2" s="55" t="s">
        <v>16</v>
      </c>
      <c r="S2" s="56" t="s">
        <v>17</v>
      </c>
      <c r="T2" s="56" t="s">
        <v>18</v>
      </c>
      <c r="U2" s="56" t="s">
        <v>19</v>
      </c>
      <c r="V2" s="62" t="s">
        <v>20</v>
      </c>
      <c r="W2" s="58" t="s">
        <v>21</v>
      </c>
      <c r="X2" s="6" t="s">
        <v>22</v>
      </c>
      <c r="Y2" s="6" t="s">
        <v>23</v>
      </c>
    </row>
    <row r="3" spans="1:29" ht="84.75" customHeight="1" x14ac:dyDescent="0.2">
      <c r="A3" s="63" t="s">
        <v>24</v>
      </c>
      <c r="B3" s="7">
        <v>112</v>
      </c>
      <c r="C3" s="9">
        <f>G3/F3</f>
        <v>0.66368645238506774</v>
      </c>
      <c r="D3" s="9">
        <f>H3/F3</f>
        <v>0.6493432753708015</v>
      </c>
      <c r="E3" s="10">
        <f>I3/F3</f>
        <v>0.17572381783715152</v>
      </c>
      <c r="F3" s="11">
        <f>J3+N3+R3</f>
        <v>562240220</v>
      </c>
      <c r="G3" s="12">
        <f>K3+O3+S3</f>
        <v>373151217</v>
      </c>
      <c r="H3" s="12">
        <f>L3+P3+T3</f>
        <v>365086906</v>
      </c>
      <c r="I3" s="12">
        <f>M3+Q3+U3</f>
        <v>98798998</v>
      </c>
      <c r="J3" s="13">
        <v>476113944</v>
      </c>
      <c r="K3" s="14">
        <v>324826638</v>
      </c>
      <c r="L3" s="14">
        <v>320672510</v>
      </c>
      <c r="M3" s="14">
        <v>84953653</v>
      </c>
      <c r="N3" s="13">
        <v>72998530</v>
      </c>
      <c r="O3" s="13">
        <v>38404334</v>
      </c>
      <c r="P3" s="14">
        <v>34494151</v>
      </c>
      <c r="Q3" s="14">
        <v>13845345</v>
      </c>
      <c r="R3" s="13">
        <v>13127746</v>
      </c>
      <c r="S3" s="14">
        <v>9920245</v>
      </c>
      <c r="T3" s="13">
        <v>9920245</v>
      </c>
      <c r="U3" s="15">
        <v>0</v>
      </c>
      <c r="V3" s="64">
        <f>N3+R3</f>
        <v>86126276</v>
      </c>
      <c r="W3" s="59">
        <f t="shared" ref="W3:Y5" si="0">O3+S3</f>
        <v>48324579</v>
      </c>
      <c r="X3" s="15">
        <f t="shared" si="0"/>
        <v>44414396</v>
      </c>
      <c r="Y3" s="15">
        <f t="shared" si="0"/>
        <v>13845345</v>
      </c>
    </row>
    <row r="4" spans="1:29" ht="102" customHeight="1" x14ac:dyDescent="0.2">
      <c r="A4" s="65" t="s">
        <v>25</v>
      </c>
      <c r="B4" s="16">
        <v>155245</v>
      </c>
      <c r="C4" s="9">
        <f t="shared" ref="C4:C5" si="1">G4/F4</f>
        <v>0.88898511572712746</v>
      </c>
      <c r="D4" s="9">
        <f t="shared" ref="D4:D5" si="2">H4/F4</f>
        <v>0.58324481570787079</v>
      </c>
      <c r="E4" s="10">
        <f t="shared" ref="E4:E5" si="3">I4/F4</f>
        <v>0.17602461846312986</v>
      </c>
      <c r="F4" s="11">
        <f>J4+N4+R4</f>
        <v>900780113</v>
      </c>
      <c r="G4" s="17">
        <f t="shared" ref="G4:I5" si="4">K4+O4+S4</f>
        <v>800780113</v>
      </c>
      <c r="H4" s="17">
        <f t="shared" si="4"/>
        <v>525375331</v>
      </c>
      <c r="I4" s="17">
        <f t="shared" si="4"/>
        <v>158559475.71000001</v>
      </c>
      <c r="J4" s="13">
        <v>681013837</v>
      </c>
      <c r="K4" s="14">
        <v>681013837</v>
      </c>
      <c r="L4" s="14">
        <v>525375331</v>
      </c>
      <c r="M4" s="14">
        <v>158559475.71000001</v>
      </c>
      <c r="N4" s="13">
        <v>113716646</v>
      </c>
      <c r="O4" s="13">
        <v>13716646</v>
      </c>
      <c r="P4" s="14">
        <v>0</v>
      </c>
      <c r="Q4" s="14">
        <v>0</v>
      </c>
      <c r="R4" s="13">
        <v>106049630</v>
      </c>
      <c r="S4" s="14">
        <v>106049630</v>
      </c>
      <c r="T4" s="13">
        <v>0</v>
      </c>
      <c r="U4" s="14">
        <v>0</v>
      </c>
      <c r="V4" s="64">
        <f t="shared" ref="V4:V5" si="5">N4+R4</f>
        <v>219766276</v>
      </c>
      <c r="W4" s="59">
        <f t="shared" si="0"/>
        <v>119766276</v>
      </c>
      <c r="X4" s="15">
        <f t="shared" si="0"/>
        <v>0</v>
      </c>
      <c r="Y4" s="15">
        <f t="shared" si="0"/>
        <v>0</v>
      </c>
    </row>
    <row r="5" spans="1:29" ht="70.5" customHeight="1" x14ac:dyDescent="0.2">
      <c r="A5" s="65" t="s">
        <v>26</v>
      </c>
      <c r="B5" s="7">
        <v>13</v>
      </c>
      <c r="C5" s="9">
        <f t="shared" si="1"/>
        <v>0.67729334088573256</v>
      </c>
      <c r="D5" s="9">
        <f t="shared" si="2"/>
        <v>0.6564894910393001</v>
      </c>
      <c r="E5" s="10">
        <f t="shared" si="3"/>
        <v>0.22946146768924597</v>
      </c>
      <c r="F5" s="11">
        <f>J5+N5+R5</f>
        <v>140635220</v>
      </c>
      <c r="G5" s="17">
        <f>K5+O5+S5</f>
        <v>95251298</v>
      </c>
      <c r="H5" s="17">
        <f t="shared" si="4"/>
        <v>92325544</v>
      </c>
      <c r="I5" s="17">
        <f t="shared" si="4"/>
        <v>32270363.989999998</v>
      </c>
      <c r="J5" s="18">
        <v>120635220</v>
      </c>
      <c r="K5" s="14">
        <v>85812673</v>
      </c>
      <c r="L5" s="14">
        <v>85490673</v>
      </c>
      <c r="M5" s="14">
        <v>27914503.989999998</v>
      </c>
      <c r="N5" s="66">
        <v>0</v>
      </c>
      <c r="O5" s="18">
        <v>0</v>
      </c>
      <c r="P5" s="14">
        <v>0</v>
      </c>
      <c r="Q5" s="14">
        <v>0</v>
      </c>
      <c r="R5" s="18">
        <v>20000000</v>
      </c>
      <c r="S5" s="14">
        <v>9438625</v>
      </c>
      <c r="T5" s="18">
        <v>6834871</v>
      </c>
      <c r="U5" s="15">
        <v>4355860</v>
      </c>
      <c r="V5" s="64">
        <f t="shared" si="5"/>
        <v>20000000</v>
      </c>
      <c r="W5" s="59">
        <f t="shared" si="0"/>
        <v>9438625</v>
      </c>
      <c r="X5" s="15">
        <f t="shared" si="0"/>
        <v>6834871</v>
      </c>
      <c r="Y5" s="15">
        <f t="shared" si="0"/>
        <v>4355860</v>
      </c>
    </row>
    <row r="6" spans="1:29" ht="34.5" customHeight="1" thickBot="1" x14ac:dyDescent="0.25">
      <c r="A6" s="67"/>
      <c r="B6" s="68"/>
      <c r="C6" s="69"/>
      <c r="D6" s="69"/>
      <c r="E6" s="69"/>
      <c r="F6" s="70">
        <f t="shared" ref="F6:Y6" si="6">SUM(F3:F5)</f>
        <v>1603655553</v>
      </c>
      <c r="G6" s="71">
        <f t="shared" si="6"/>
        <v>1269182628</v>
      </c>
      <c r="H6" s="71">
        <f t="shared" si="6"/>
        <v>982787781</v>
      </c>
      <c r="I6" s="72">
        <f t="shared" si="6"/>
        <v>289628837.69999999</v>
      </c>
      <c r="J6" s="71">
        <f t="shared" si="6"/>
        <v>1277763001</v>
      </c>
      <c r="K6" s="71">
        <f t="shared" si="6"/>
        <v>1091653148</v>
      </c>
      <c r="L6" s="71">
        <f t="shared" si="6"/>
        <v>931538514</v>
      </c>
      <c r="M6" s="71">
        <f t="shared" si="6"/>
        <v>271427632.69999999</v>
      </c>
      <c r="N6" s="73">
        <f t="shared" si="6"/>
        <v>186715176</v>
      </c>
      <c r="O6" s="73">
        <f t="shared" si="6"/>
        <v>52120980</v>
      </c>
      <c r="P6" s="73">
        <f t="shared" si="6"/>
        <v>34494151</v>
      </c>
      <c r="Q6" s="73">
        <f t="shared" si="6"/>
        <v>13845345</v>
      </c>
      <c r="R6" s="73">
        <f t="shared" si="6"/>
        <v>139177376</v>
      </c>
      <c r="S6" s="73">
        <f t="shared" si="6"/>
        <v>125408500</v>
      </c>
      <c r="T6" s="73">
        <f t="shared" si="6"/>
        <v>16755116</v>
      </c>
      <c r="U6" s="73">
        <f t="shared" si="6"/>
        <v>4355860</v>
      </c>
      <c r="V6" s="74">
        <f t="shared" si="6"/>
        <v>325892552</v>
      </c>
      <c r="W6" s="60">
        <f t="shared" si="6"/>
        <v>177529480</v>
      </c>
      <c r="X6" s="24">
        <f t="shared" si="6"/>
        <v>51249267</v>
      </c>
      <c r="Y6" s="24">
        <f t="shared" si="6"/>
        <v>18201205</v>
      </c>
    </row>
    <row r="7" spans="1:29" ht="34.5" customHeight="1" thickBot="1" x14ac:dyDescent="0.25">
      <c r="A7" s="19"/>
      <c r="B7" s="21"/>
      <c r="C7" s="23"/>
      <c r="D7" s="23"/>
      <c r="E7" s="23"/>
      <c r="F7" s="25"/>
      <c r="G7" s="25"/>
      <c r="H7" s="25"/>
      <c r="I7" s="25"/>
      <c r="J7" s="25"/>
      <c r="K7" s="26"/>
      <c r="L7" s="26"/>
      <c r="M7" s="26"/>
      <c r="N7" s="25"/>
      <c r="O7" s="25"/>
      <c r="P7" s="26"/>
      <c r="Q7" s="26"/>
      <c r="R7" s="25"/>
      <c r="S7" s="26"/>
      <c r="T7" s="25"/>
      <c r="U7" s="26"/>
      <c r="V7" s="26"/>
    </row>
    <row r="8" spans="1:29" ht="81.75" customHeight="1" thickBot="1" x14ac:dyDescent="0.25">
      <c r="A8" s="83" t="s">
        <v>36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5"/>
      <c r="W8" s="57"/>
      <c r="X8" s="57"/>
      <c r="Y8" s="57"/>
      <c r="Z8" s="43"/>
    </row>
    <row r="9" spans="1:29" ht="45" x14ac:dyDescent="0.2">
      <c r="A9" s="61" t="s">
        <v>34</v>
      </c>
      <c r="B9" s="1" t="s">
        <v>0</v>
      </c>
      <c r="C9" s="2" t="s">
        <v>1</v>
      </c>
      <c r="D9" s="2" t="s">
        <v>2</v>
      </c>
      <c r="E9" s="2" t="s">
        <v>3</v>
      </c>
      <c r="F9" s="3" t="s">
        <v>4</v>
      </c>
      <c r="G9" s="2" t="s">
        <v>5</v>
      </c>
      <c r="H9" s="2" t="s">
        <v>6</v>
      </c>
      <c r="I9" s="2" t="s">
        <v>7</v>
      </c>
      <c r="J9" s="4" t="s">
        <v>8</v>
      </c>
      <c r="K9" s="5" t="s">
        <v>9</v>
      </c>
      <c r="L9" s="5" t="s">
        <v>10</v>
      </c>
      <c r="M9" s="5" t="s">
        <v>27</v>
      </c>
      <c r="N9" s="53" t="s">
        <v>12</v>
      </c>
      <c r="O9" s="54" t="s">
        <v>28</v>
      </c>
      <c r="P9" s="54" t="s">
        <v>29</v>
      </c>
      <c r="Q9" s="54" t="s">
        <v>30</v>
      </c>
      <c r="R9" s="55" t="s">
        <v>16</v>
      </c>
      <c r="S9" s="56" t="s">
        <v>31</v>
      </c>
      <c r="T9" s="56" t="s">
        <v>18</v>
      </c>
      <c r="U9" s="56" t="s">
        <v>19</v>
      </c>
      <c r="V9" s="62" t="s">
        <v>20</v>
      </c>
      <c r="W9" s="58" t="s">
        <v>21</v>
      </c>
      <c r="X9" s="6" t="s">
        <v>22</v>
      </c>
      <c r="Y9" s="6" t="s">
        <v>23</v>
      </c>
    </row>
    <row r="10" spans="1:29" ht="48.75" customHeight="1" x14ac:dyDescent="0.2">
      <c r="A10" s="65" t="s">
        <v>32</v>
      </c>
      <c r="B10" s="27">
        <v>0.25</v>
      </c>
      <c r="C10" s="27">
        <f>G10/F10</f>
        <v>0</v>
      </c>
      <c r="D10" s="27">
        <f>H10/F10</f>
        <v>0</v>
      </c>
      <c r="E10" s="27">
        <f>I10/F10</f>
        <v>0</v>
      </c>
      <c r="F10" s="87">
        <f>J10+N10+R10</f>
        <v>32138739</v>
      </c>
      <c r="G10" s="24">
        <f t="shared" ref="G10:H11" si="7">K10+O10+S10</f>
        <v>0</v>
      </c>
      <c r="H10" s="24">
        <f t="shared" si="7"/>
        <v>0</v>
      </c>
      <c r="I10" s="28">
        <f>M10+Q10+U10</f>
        <v>0</v>
      </c>
      <c r="J10" s="29">
        <v>2138739</v>
      </c>
      <c r="K10" s="30">
        <v>0</v>
      </c>
      <c r="L10" s="30">
        <v>0</v>
      </c>
      <c r="M10" s="30">
        <v>0</v>
      </c>
      <c r="N10" s="30">
        <v>10000000</v>
      </c>
      <c r="O10" s="31"/>
      <c r="P10" s="31"/>
      <c r="Q10" s="31"/>
      <c r="R10" s="32">
        <v>20000000</v>
      </c>
      <c r="S10" s="33"/>
      <c r="T10" s="34"/>
      <c r="U10" s="33"/>
      <c r="V10" s="77">
        <f t="shared" ref="V10:Y11" si="8">N10+R10</f>
        <v>30000000</v>
      </c>
      <c r="W10" s="75">
        <f t="shared" si="8"/>
        <v>0</v>
      </c>
      <c r="X10" s="35">
        <f t="shared" si="8"/>
        <v>0</v>
      </c>
      <c r="Y10" s="35">
        <f t="shared" si="8"/>
        <v>0</v>
      </c>
    </row>
    <row r="11" spans="1:29" ht="30" x14ac:dyDescent="0.2">
      <c r="A11" s="86" t="s">
        <v>33</v>
      </c>
      <c r="B11" s="27">
        <v>0.25</v>
      </c>
      <c r="C11" s="27">
        <f t="shared" ref="C11" si="9">G11/F11</f>
        <v>0.71682835216601593</v>
      </c>
      <c r="D11" s="27">
        <f t="shared" ref="D11" si="10">H11/F11</f>
        <v>0.60433641871809018</v>
      </c>
      <c r="E11" s="27">
        <f t="shared" ref="E11" si="11">I11/F11</f>
        <v>0.1515782421658301</v>
      </c>
      <c r="F11" s="87">
        <f t="shared" ref="F11" si="12">J11+N11+R11</f>
        <v>584930830</v>
      </c>
      <c r="G11" s="24">
        <f t="shared" si="7"/>
        <v>419295003</v>
      </c>
      <c r="H11" s="24">
        <f t="shared" si="7"/>
        <v>353495003</v>
      </c>
      <c r="I11" s="28">
        <f>M11+Q11+U11</f>
        <v>88662787</v>
      </c>
      <c r="J11" s="36">
        <v>497464634</v>
      </c>
      <c r="K11" s="37">
        <v>351355802</v>
      </c>
      <c r="L11" s="38">
        <v>303021998</v>
      </c>
      <c r="M11" s="37">
        <v>88662787</v>
      </c>
      <c r="N11" s="38">
        <v>87466196</v>
      </c>
      <c r="O11" s="38">
        <v>67939201</v>
      </c>
      <c r="P11" s="39">
        <v>50473005</v>
      </c>
      <c r="Q11" s="8"/>
      <c r="R11" s="32"/>
      <c r="S11" s="33"/>
      <c r="T11" s="40"/>
      <c r="U11" s="33"/>
      <c r="V11" s="77">
        <f t="shared" si="8"/>
        <v>87466196</v>
      </c>
      <c r="W11" s="75">
        <f t="shared" si="8"/>
        <v>67939201</v>
      </c>
      <c r="X11" s="35">
        <f t="shared" si="8"/>
        <v>50473005</v>
      </c>
      <c r="Y11" s="35">
        <f t="shared" si="8"/>
        <v>0</v>
      </c>
    </row>
    <row r="12" spans="1:29" s="43" customFormat="1" ht="27" customHeight="1" thickBot="1" x14ac:dyDescent="0.25">
      <c r="A12" s="78"/>
      <c r="B12" s="68"/>
      <c r="C12" s="79"/>
      <c r="D12" s="79"/>
      <c r="E12" s="79"/>
      <c r="F12" s="88">
        <f t="shared" ref="F12:Y12" si="13">SUM(F10:F11)</f>
        <v>617069569</v>
      </c>
      <c r="G12" s="80">
        <f t="shared" si="13"/>
        <v>419295003</v>
      </c>
      <c r="H12" s="80">
        <f t="shared" si="13"/>
        <v>353495003</v>
      </c>
      <c r="I12" s="81">
        <f t="shared" si="13"/>
        <v>88662787</v>
      </c>
      <c r="J12" s="80">
        <f t="shared" si="13"/>
        <v>499603373</v>
      </c>
      <c r="K12" s="80">
        <f t="shared" si="13"/>
        <v>351355802</v>
      </c>
      <c r="L12" s="80">
        <f t="shared" si="13"/>
        <v>303021998</v>
      </c>
      <c r="M12" s="81">
        <f t="shared" si="13"/>
        <v>88662787</v>
      </c>
      <c r="N12" s="80">
        <f t="shared" si="13"/>
        <v>97466196</v>
      </c>
      <c r="O12" s="80">
        <f t="shared" si="13"/>
        <v>67939201</v>
      </c>
      <c r="P12" s="80">
        <f t="shared" si="13"/>
        <v>50473005</v>
      </c>
      <c r="Q12" s="80">
        <f t="shared" si="13"/>
        <v>0</v>
      </c>
      <c r="R12" s="80">
        <f t="shared" si="13"/>
        <v>20000000</v>
      </c>
      <c r="S12" s="80">
        <f t="shared" si="13"/>
        <v>0</v>
      </c>
      <c r="T12" s="80">
        <f t="shared" si="13"/>
        <v>0</v>
      </c>
      <c r="U12" s="80">
        <f t="shared" si="13"/>
        <v>0</v>
      </c>
      <c r="V12" s="82">
        <f t="shared" si="13"/>
        <v>117466196</v>
      </c>
      <c r="W12" s="76">
        <f t="shared" si="13"/>
        <v>67939201</v>
      </c>
      <c r="X12" s="28">
        <f t="shared" si="13"/>
        <v>50473005</v>
      </c>
      <c r="Y12" s="28">
        <f t="shared" si="13"/>
        <v>0</v>
      </c>
      <c r="AC12" s="48"/>
    </row>
    <row r="13" spans="1:29" ht="47.25" customHeight="1" x14ac:dyDescent="0.2">
      <c r="A13" s="19"/>
      <c r="B13" s="20"/>
      <c r="C13" s="41"/>
      <c r="D13" s="41"/>
      <c r="E13" s="41"/>
      <c r="F13" s="41"/>
      <c r="G13" s="41"/>
      <c r="H13" s="41"/>
      <c r="I13" s="41"/>
      <c r="J13" s="42"/>
      <c r="K13" s="42"/>
      <c r="L13" s="42"/>
      <c r="M13" s="42"/>
      <c r="N13" s="42"/>
      <c r="O13" s="22"/>
      <c r="P13" s="22"/>
      <c r="Q13" s="22"/>
      <c r="R13" s="42"/>
      <c r="S13" s="43"/>
      <c r="T13" s="22"/>
      <c r="U13" s="43"/>
      <c r="V13" s="43"/>
      <c r="W13" s="43"/>
      <c r="X13" s="43"/>
    </row>
    <row r="14" spans="1:29" ht="47.25" hidden="1" customHeight="1" x14ac:dyDescent="0.2">
      <c r="A14" s="19"/>
      <c r="B14" s="20"/>
      <c r="C14" s="41"/>
      <c r="D14" s="41"/>
      <c r="E14" s="41"/>
      <c r="F14" s="44"/>
      <c r="G14" s="41"/>
      <c r="H14" s="41"/>
      <c r="I14" s="44"/>
      <c r="J14" s="42"/>
      <c r="K14" s="45"/>
      <c r="L14" s="42"/>
      <c r="M14" s="42"/>
      <c r="N14" s="42"/>
      <c r="O14" s="22"/>
      <c r="P14" s="22"/>
      <c r="Q14" s="22"/>
      <c r="R14" s="42"/>
      <c r="S14" s="43"/>
      <c r="T14" s="22"/>
      <c r="U14" s="43"/>
      <c r="V14" s="43"/>
      <c r="W14" s="43"/>
      <c r="X14" s="43"/>
    </row>
    <row r="15" spans="1:29" hidden="1" x14ac:dyDescent="0.2">
      <c r="I15" s="48"/>
    </row>
    <row r="16" spans="1:29" ht="15" hidden="1" x14ac:dyDescent="0.2">
      <c r="B16" s="20">
        <v>50</v>
      </c>
      <c r="C16" s="49" t="e">
        <f>+#REF!*11</f>
        <v>#REF!</v>
      </c>
    </row>
    <row r="17" spans="2:19" ht="15" hidden="1" x14ac:dyDescent="0.2">
      <c r="B17" s="20">
        <v>25</v>
      </c>
      <c r="C17" s="46" t="e">
        <f>+#REF!*11</f>
        <v>#REF!</v>
      </c>
      <c r="I17" s="50"/>
      <c r="K17" s="50"/>
      <c r="M17" s="50"/>
      <c r="O17" s="50"/>
      <c r="Q17" s="50"/>
      <c r="S17" s="50"/>
    </row>
    <row r="18" spans="2:19" hidden="1" x14ac:dyDescent="0.2">
      <c r="B18" s="47">
        <v>100</v>
      </c>
      <c r="C18" s="51" t="e">
        <f>#REF!*11</f>
        <v>#REF!</v>
      </c>
      <c r="I18" s="50"/>
      <c r="K18" s="50"/>
    </row>
    <row r="19" spans="2:19" hidden="1" x14ac:dyDescent="0.2">
      <c r="I19" s="52"/>
      <c r="K19" s="52"/>
      <c r="M19" s="52"/>
      <c r="O19" s="52"/>
      <c r="Q19" s="52"/>
    </row>
    <row r="20" spans="2:19" hidden="1" x14ac:dyDescent="0.2"/>
    <row r="21" spans="2:19" hidden="1" x14ac:dyDescent="0.2"/>
    <row r="22" spans="2:19" hidden="1" x14ac:dyDescent="0.2"/>
    <row r="23" spans="2:19" hidden="1" x14ac:dyDescent="0.2"/>
    <row r="24" spans="2:19" hidden="1" x14ac:dyDescent="0.2"/>
    <row r="25" spans="2:19" hidden="1" x14ac:dyDescent="0.2"/>
    <row r="26" spans="2:19" hidden="1" x14ac:dyDescent="0.2"/>
    <row r="27" spans="2:19" hidden="1" x14ac:dyDescent="0.2"/>
    <row r="28" spans="2:19" hidden="1" x14ac:dyDescent="0.2"/>
    <row r="29" spans="2:19" hidden="1" x14ac:dyDescent="0.2"/>
    <row r="30" spans="2:19" x14ac:dyDescent="0.2"/>
  </sheetData>
  <mergeCells count="3">
    <mergeCell ref="A1:V1"/>
    <mergeCell ref="A8:V8"/>
    <mergeCell ref="W8:Y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Presupuestal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Andrea Malaver Santos</dc:creator>
  <cp:lastModifiedBy>Martha  Gomez</cp:lastModifiedBy>
  <dcterms:created xsi:type="dcterms:W3CDTF">2023-10-09T19:34:42Z</dcterms:created>
  <dcterms:modified xsi:type="dcterms:W3CDTF">2023-10-09T20:05:13Z</dcterms:modified>
</cp:coreProperties>
</file>