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RMJ\Downloads\"/>
    </mc:Choice>
  </mc:AlternateContent>
  <xr:revisionPtr revIDLastSave="0" documentId="13_ncr:1_{C6A6497F-8027-404D-B634-30E9C0059AC9}" xr6:coauthVersionLast="47" xr6:coauthVersionMax="47" xr10:uidLastSave="{00000000-0000-0000-0000-000000000000}"/>
  <bookViews>
    <workbookView xWindow="-108" yWindow="-108" windowWidth="23256" windowHeight="12576" xr2:uid="{00000000-000D-0000-FFFF-FFFF00000000}"/>
  </bookViews>
  <sheets>
    <sheet name="Consolidado" sheetId="9" r:id="rId1"/>
    <sheet name="Gestión del Riesgo " sheetId="2" r:id="rId2"/>
    <sheet name="Racionalización de Tramites" sheetId="6" r:id="rId3"/>
    <sheet name="Rendición de cuentas" sheetId="8" r:id="rId4"/>
    <sheet name="Mejora atención al ciudadano" sheetId="3" r:id="rId5"/>
    <sheet name="Transparencia y acceso Info" sheetId="4" r:id="rId6"/>
    <sheet name=" Iniciativas Adicionales" sheetId="5" r:id="rId7"/>
  </sheets>
  <externalReferences>
    <externalReference r:id="rId8"/>
    <externalReference r:id="rId9"/>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9" l="1"/>
  <c r="D10" i="9"/>
  <c r="D12" i="9"/>
  <c r="D13" i="9"/>
  <c r="D14" i="9"/>
  <c r="K6" i="5" l="1"/>
  <c r="K11" i="4"/>
  <c r="K10" i="3"/>
  <c r="C15" i="9"/>
  <c r="B15" i="9"/>
  <c r="D9" i="9"/>
  <c r="D15" i="9" l="1"/>
  <c r="T16" i="8" l="1"/>
  <c r="M4" i="6" l="1"/>
  <c r="K10" i="2"/>
  <c r="A4" i="3"/>
  <c r="A5" i="3" s="1"/>
  <c r="A6" i="3" s="1"/>
  <c r="A7" i="3" s="1"/>
  <c r="A8" i="3" s="1"/>
  <c r="A9" i="3" s="1"/>
  <c r="A4" i="2"/>
  <c r="A5" i="2" s="1"/>
  <c r="A6" i="2" s="1"/>
  <c r="A7" i="2" s="1"/>
  <c r="A8" i="2" s="1"/>
  <c r="A9" i="2" s="1"/>
  <c r="A4" i="4"/>
  <c r="A5" i="4" s="1"/>
  <c r="A6" i="4" s="1"/>
  <c r="A7" i="4" s="1"/>
  <c r="A8" i="4" s="1"/>
  <c r="A9" i="4" s="1"/>
  <c r="A10" i="4" s="1"/>
</calcChain>
</file>

<file path=xl/sharedStrings.xml><?xml version="1.0" encoding="utf-8"?>
<sst xmlns="http://schemas.openxmlformats.org/spreadsheetml/2006/main" count="508" uniqueCount="350">
  <si>
    <t>PLAN ANTICORRUPCIÓN 2021
COMPONENTE 1: Gestión del Riesgo de Corrupción</t>
  </si>
  <si>
    <t>#</t>
  </si>
  <si>
    <t>Subcomponente / Procesos</t>
  </si>
  <si>
    <t xml:space="preserve">Actividad </t>
  </si>
  <si>
    <t xml:space="preserve">Meta o producto </t>
  </si>
  <si>
    <t xml:space="preserve">Responsable </t>
  </si>
  <si>
    <t xml:space="preserve">Fecha Programada </t>
  </si>
  <si>
    <t>SEGUIMIENTO PRIMER CUATRIMESTRE</t>
  </si>
  <si>
    <t>Política de Administración del Riesgo de Corrupción</t>
  </si>
  <si>
    <t xml:space="preserve">Actualizar el documento Política Administración del Riesgo </t>
  </si>
  <si>
    <t>(1) Documento de Política de Administración del Riesgo Actualizado</t>
  </si>
  <si>
    <t xml:space="preserve">Oficina Asesora de Planeación </t>
  </si>
  <si>
    <t>Agosto de 2021</t>
  </si>
  <si>
    <t xml:space="preserve">No se ha iniciado el desarrollo de esta actividad </t>
  </si>
  <si>
    <t>Gestionar la aprobación del documento Política Administración del Riesgo  en el Comité Institucional de Coordinación de Control Interno</t>
  </si>
  <si>
    <t xml:space="preserve">Documento Política Administración del Riesgo aprobado </t>
  </si>
  <si>
    <t>Septiembre de 2021</t>
  </si>
  <si>
    <t>Publicar en la página web el documento Política Administración del Riesgo</t>
  </si>
  <si>
    <t>Documento Política Administración del Riesgo publicado</t>
  </si>
  <si>
    <t>Construcción del Mapa de Riesgos de Corrupción</t>
  </si>
  <si>
    <t xml:space="preserve">Revisar y actualizar el mapa de riesgos de corrupción de la entidad </t>
  </si>
  <si>
    <t>(1) Mapa Riesgos de Corrupción consolidado</t>
  </si>
  <si>
    <t>Enero 21 de 2021</t>
  </si>
  <si>
    <t xml:space="preserve">Se revisó y actualizó el mapa de riesgos de corrupción de la entidad, el cual se encuentra publicado en la sección de transparencia en el numeral 6.1 </t>
  </si>
  <si>
    <t>Consulta y Divulgación</t>
  </si>
  <si>
    <t>Publicar el  Mapa de Riesgos de Corrupción en la página web de la entidad</t>
  </si>
  <si>
    <t xml:space="preserve">(1) Mapa Riesgos de Corrupción publicado. </t>
  </si>
  <si>
    <t>Enero 27 al 31 de 2021</t>
  </si>
  <si>
    <t>Se publicó el Mapa de Riesgos de Corrupción en la página web de la entidad  en el mes de enero</t>
  </si>
  <si>
    <t>Monitoreo Y Revisión</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</si>
  <si>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</si>
  <si>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</si>
  <si>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</si>
  <si>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2021 (Cada 4 meses) </t>
  </si>
  <si>
    <t xml:space="preserve">Se promovió y realizó el monitoreo del mapa de Riesgos de Corrupción con todos los líderes de proceso </t>
  </si>
  <si>
    <t>Seguimiento</t>
  </si>
  <si>
    <t>Realizar el seguimiento a las acciones de control establecidas y a los riesgos de corrupción planteados</t>
  </si>
  <si>
    <t>Un (1) Mapa Riesgos de corrupción con seguimiento realizado</t>
  </si>
  <si>
    <t>Asesora de Control Interno</t>
  </si>
  <si>
    <t xml:space="preserve">Mayo de 2021 a enero de 2022 (Cada 4 meses) </t>
  </si>
  <si>
    <t>Se realizó el seguimiento a las acciones de control establecidas y a los riesgos de corrupción planteados</t>
  </si>
  <si>
    <t>Vacía</t>
  </si>
  <si>
    <t xml:space="preserve">PLAN ANTICORRUPCIÓN 2021
COMPONENTE 2: Estrategia de Racionalización de Trámites  </t>
  </si>
  <si>
    <t xml:space="preserve">Nombre del Servicio, Proceso o Procedimiento </t>
  </si>
  <si>
    <t>Tipo de Racionalización</t>
  </si>
  <si>
    <t>Acción de Racionalización</t>
  </si>
  <si>
    <t xml:space="preserve">Descripción de la mejora a realizar </t>
  </si>
  <si>
    <t>Beneficio al Ciudadano y/o entidad</t>
  </si>
  <si>
    <t>Dependencia Responsable</t>
  </si>
  <si>
    <t>Fecha Programada</t>
  </si>
  <si>
    <t>Direccionamiento Estratégico</t>
  </si>
  <si>
    <t>Administrativa</t>
  </si>
  <si>
    <t xml:space="preserve">Racionalizar el OPA de la Biblioteca </t>
  </si>
  <si>
    <t>Disminuir el tiempo de respuesta para el registro de usuarios de la Biblioteca</t>
  </si>
  <si>
    <t>Acceso mas rápido a los documentos digitales accesibles que se encuentran en la biblioteca</t>
  </si>
  <si>
    <t>Oficina Asesora de Planeación</t>
  </si>
  <si>
    <t>Julio de 2021</t>
  </si>
  <si>
    <t xml:space="preserve"> </t>
  </si>
  <si>
    <t>PLAN ANTICORRUPCIÓN 2021
COMPONENTE 3: Rendición de cuentas</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</si>
  <si>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</si>
  <si>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</si>
  <si>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</si>
  <si>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</si>
  <si>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</si>
  <si>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</si>
  <si>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</si>
  <si>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</si>
  <si>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</si>
  <si>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</si>
  <si>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</si>
  <si>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</si>
  <si>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</si>
  <si>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</si>
  <si>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</si>
  <si>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</si>
  <si>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</si>
  <si>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</si>
  <si>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</si>
  <si>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</si>
  <si>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x</t>
  </si>
  <si>
    <t>Enero 31 de 2021</t>
  </si>
  <si>
    <t xml:space="preserve">Las metas del plan de acción anual se encuentran asociadas con los Objetivos de Desarrollo Sostenible. El documento plan de acción se encuentra en la sección de transparencia en el numeral 6.1 </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</si>
  <si>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</si>
  <si>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</si>
  <si>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</si>
  <si>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</si>
  <si>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2021</t>
  </si>
  <si>
    <t>Se diligenció el autodiagnóstico de la rendición de cuentas</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</si>
  <si>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</si>
  <si>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</si>
  <si>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</si>
  <si>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</si>
  <si>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</si>
  <si>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2021</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</si>
  <si>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</si>
  <si>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</si>
  <si>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</si>
  <si>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</si>
  <si>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</si>
  <si>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2021</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</si>
  <si>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</si>
  <si>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</si>
  <si>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</si>
  <si>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</si>
  <si>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</si>
  <si>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</si>
  <si>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</si>
  <si>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2021</t>
  </si>
  <si>
    <t>Publicar el informe de gestión en la página web de la entidad</t>
  </si>
  <si>
    <t>Informe de gestión para presentar en el espacio de rendición de cuentas publicado en la página web de la entidad</t>
  </si>
  <si>
    <t>Oficina de Comunicaciones</t>
  </si>
  <si>
    <t>Noviembre de 2021</t>
  </si>
  <si>
    <t>Realizar la Convocatoria del evento</t>
  </si>
  <si>
    <t xml:space="preserve">(1) Convocatoria del evento </t>
  </si>
  <si>
    <t>(1) Convocatoria realizada</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</si>
  <si>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</si>
  <si>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</si>
  <si>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</si>
  <si>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</si>
  <si>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 xml:space="preserve">
Diciembre de 2021</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</si>
  <si>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</si>
  <si>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</si>
  <si>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</si>
  <si>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</si>
  <si>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</si>
  <si>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</si>
  <si>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</si>
  <si>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</si>
  <si>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</si>
  <si>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</si>
  <si>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2021
Septiembre de 2021
Enero de 2022</t>
  </si>
  <si>
    <t>PLAN ANTICORRUPCIÓN 2021
COMPONENTE 4: Mejora atención al ciudadano</t>
  </si>
  <si>
    <t xml:space="preserve">Estructura administrativa y Direccionamiento estratégico </t>
  </si>
  <si>
    <t>Presentar a la alta dirección una propuesta de mejora organizacional a partir del análisis de las PQRS y las Encuestas de Satisfacción del Cliente Externo</t>
  </si>
  <si>
    <t>Propuesta de mejora presentada y aprobada</t>
  </si>
  <si>
    <t>Proceso Servicio al ciudadano
Oficina Asesora de Planeación</t>
  </si>
  <si>
    <t>Junio de 2021</t>
  </si>
  <si>
    <t>Fortalecimiento de los canales de atención</t>
  </si>
  <si>
    <t>Implementar el chat como nuevo canal de atención a los ciudadanos para contar con mayor cobertura</t>
  </si>
  <si>
    <t>(1) Canal de atención implementado</t>
  </si>
  <si>
    <t>Proceso Servicio al ciudadano</t>
  </si>
  <si>
    <t>Se actualizaron los protocolos de servicio al ciudadano incluyendo el chat , sin embargo es de aclarar que el chat que en este momento se utiliza es el del whatsapp.</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</si>
  <si>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</si>
  <si>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</si>
  <si>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2021
Junio de 2021
Septiembre de 2021
Diciembre de 2021</t>
  </si>
  <si>
    <t xml:space="preserve">Se encuentra pendiente aún no se ha terminado </t>
  </si>
  <si>
    <t>Talento Humano</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</si>
  <si>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</si>
  <si>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</si>
  <si>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</si>
  <si>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Abril a Noviembre de 2021</t>
  </si>
  <si>
    <t>Durante el primer cuatrimestre se asistió al Encuentro del Equipo Transversal de Servicio al Ciudadano del día 11 de marzo</t>
  </si>
  <si>
    <t>Incluir en el Plan Institucional de Capacitación la temática de "Cultura de servicio al ciudadano"</t>
  </si>
  <si>
    <t xml:space="preserve">(1) espacio de formación dirigido a lo servidores públicos de la entidad
</t>
  </si>
  <si>
    <t>Proceso Gestión Humana</t>
  </si>
  <si>
    <t>Normativo y procedimental</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</si>
  <si>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</si>
  <si>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</si>
  <si>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 xml:space="preserve">Proceso Servicio al ciudadano </t>
  </si>
  <si>
    <t>Febrero a diciembre de 2021</t>
  </si>
  <si>
    <t xml:space="preserve">Se elaboraron 4 cápsulas informativas en el tema de servicio al ciudadano  </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</si>
  <si>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</si>
  <si>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</si>
  <si>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(2) Informes de la sistematización de las encuestas de satisfacción aplicadas a los ciudadanos (Semestral)</t>
  </si>
  <si>
    <t>Julio de 2021
Diciembre de 2021</t>
  </si>
  <si>
    <t>Vacia</t>
  </si>
  <si>
    <t>PLAN ANTICORRUPCIÓN 2021
COMPONENTE 5: Transparencia y acceso a la información pública</t>
  </si>
  <si>
    <t>Lineamientos de Transparencia Activa</t>
  </si>
  <si>
    <t xml:space="preserve">Revisar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</si>
  <si>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</si>
  <si>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 comunicaciones, Todas las dependencias responsables de la información</t>
  </si>
  <si>
    <t>Enero a Diciembre 2021</t>
  </si>
  <si>
    <t xml:space="preserve">Se mantiene actualizado en el sitio web de la entidad en la sección ‘Transparencia y acceso a la información pública’, toda la información que establece la ley 1712 de 2014 y sus decretos y resoluciones reglamentarias. </t>
  </si>
  <si>
    <t>Publicar el 100% de la información relacionada con la contratación mensual en la página web del INCI y en el SECOP II conforme a las directrices de Colombia Compra Eficiente.</t>
  </si>
  <si>
    <t>100% Información actualizada en la página web del INCI</t>
  </si>
  <si>
    <t>Oficina Asesora Jurídica</t>
  </si>
  <si>
    <t>Enero  a Diciembre 2021</t>
  </si>
  <si>
    <t>Se tiene publicado el 100% de la información relacionada con la contratación mensual en la página web del INCI y en el SECOP II conforme a las directrices de Colombia Compra Eficiente.</t>
  </si>
  <si>
    <t xml:space="preserve">Mantener actualizado y publicado el Directorio de Servidores Públicos y Contratistas de la Entidad en la Página web Sección de Transparencia y Acceso a la Información Pública </t>
  </si>
  <si>
    <t xml:space="preserve">(1) Directorio actualizado de Servidores Públicos y Contratistas de la Entidad en la Página web Sección de Transparencia y Acceso a la Información Pública </t>
  </si>
  <si>
    <t xml:space="preserve">Se actualizó y publicó el Directorio de Servidores Públicos de la Entidad en la página web en el numeral 3.5 del año 2021 </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</si>
  <si>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</si>
  <si>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</si>
  <si>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Proceso Gestión Contractual</t>
  </si>
  <si>
    <t xml:space="preserve">Oficina asesora Jurídica: 
Se lleva al día la relación de contratos de Prestación de Servicios Profesionales y apoyo a la Gestión del año 2021 en SIGEP II por parte de la Oficina Asesora Jurídica
Reporte de gestión humana: 
De acuerdo al seguimiento que se realizó el pasado 27 de abril de 2021, la actualizaciòn de hojas de vida de los servidores en el aplicativo SIGEP II, se encuentra en un 65%. Lo anterior teniendo en cuenta que a algunos de los servidores les hace falta cargar documentación que soporte la formación académica y/o la experiencia laboral que relacionan en la plataforma. 
En cuanto a la actualización de movimientos administrativos tales como, nombramientos, retiros y ascensos que deben ser formalizados mediante el aplicativo se encuentran actualizados en un 90%, el 10% restante no se ha podido realizar debido a inconsistencias que presenta la página del Sigep, las cuales ya se han informado a la entidad encargada y se encuentran en revisión. </t>
  </si>
  <si>
    <t>Lineamientos de Transparencia Pasiva</t>
  </si>
  <si>
    <t>Revisar y actualizar si es necesario; y publicar en la Página web Sección de Transparencia y Acceso a la Información Pública la Resolución de costos de reproducción</t>
  </si>
  <si>
    <t xml:space="preserve">1 Resolucion de Costos de Reproducción Actualizada y publicada en la página web Sección de Transparencia y Acceso a la Información Pública </t>
  </si>
  <si>
    <t>Abril de 2021</t>
  </si>
  <si>
    <t>Se revisó, actualizó y publicó en el numeral 10.8 del año 2021 de la Página web Sección de Transparencia y Acceso a la Información Pública la Resolución de costos de reproducción.</t>
  </si>
  <si>
    <t>Elaboración de los Instrumentos de Gestión de la Información</t>
  </si>
  <si>
    <t>Actualizar el acto administrativo de adopción y actualización de los instrumentos de Gestión de la Información</t>
  </si>
  <si>
    <t>(1) Acto Administrativo actualizado</t>
  </si>
  <si>
    <t>No se ha avanzado en relación con esta actividad</t>
  </si>
  <si>
    <t>Criterio diferencial de accesibilidad</t>
  </si>
  <si>
    <t>Continuar con los ajustes para que los contenidos de la página web del INCI sean accesibles</t>
  </si>
  <si>
    <t>(1) Cronograma de actualización para que los contenidos de la  Página web sean accesibles con seguimiento realizado</t>
  </si>
  <si>
    <t>Proceso Comunicaciones y Proceso
Informática y tecnología</t>
  </si>
  <si>
    <t>Febrero a Diciembre de 2021</t>
  </si>
  <si>
    <t>Se continúa con los ajustes para que los contenidos de la página web del INCI sean accesibles. En este momento el cronograma se encuentra en una ejecución del 41%</t>
  </si>
  <si>
    <t>Monitoreo del Acceso a la información pública</t>
  </si>
  <si>
    <t xml:space="preserve">Incorporar en el informe trimestral de PQRSD un análisis por temática que brinde insumos para la toma de decisiones y oportunidades de mejora </t>
  </si>
  <si>
    <t>Informe trimestral elaborado y publicado en la pagina Web</t>
  </si>
  <si>
    <t>Proceso Servicio al Ciudadano</t>
  </si>
  <si>
    <t>Abril de 2021
Julio de 2021
Octubre de 2021
Enero de 2022</t>
  </si>
  <si>
    <t>Se elaboró el informe trimestral de PQRSD y se incorporó un análisis por temática que brinde insumos para la toma de decisiones y oportunidades de mejora en el capítulo conclusiones</t>
  </si>
  <si>
    <t>PLAN ANTICORRUPCIÓN 2021
COMPONENTE 6: Iniciativas adicionales</t>
  </si>
  <si>
    <t>Código de Integridad</t>
  </si>
  <si>
    <t>Realizar acciones orientadas a la apropiación del Código de Integridad de acuerdo con las directrices del Departamento Administrativo de Función Pública</t>
  </si>
  <si>
    <t xml:space="preserve">(1) Actividad realizada para la apropiación del Código de Integridad </t>
  </si>
  <si>
    <t>Secretaría General -
Gestión Humana y de la información</t>
  </si>
  <si>
    <t xml:space="preserve">El 30 de abril el proceso de gestión humana llevó a cabo una actividad orientada a la apropiación del Código de Integridad </t>
  </si>
  <si>
    <t>Diseñar e implementar mecanismos, procedimientos o  estrategias que permitan el manejo de  los conflictos de interés  dentro del Código de Integridad</t>
  </si>
  <si>
    <t xml:space="preserve">Revisar la Guía de conflicto de interes para  incluir mecanismos, procedimientos o estrategias de conflicto de interés en el Código de Integridad
Dar cumplimiento a la Resolución 20201110001683 de 30/12/2020 </t>
  </si>
  <si>
    <t>Actualización Codigo de Integridad</t>
  </si>
  <si>
    <t>Marzo a Noviembre de 2021</t>
  </si>
  <si>
    <t xml:space="preserve">Elaborar el plan estratégico de gestión de Conflicto de Intereses </t>
  </si>
  <si>
    <t xml:space="preserve"> Plan estratégico de gestión de Conflicto de Intereses elaborado </t>
  </si>
  <si>
    <t>Se evidencia publicación del Mapa de Riesgos de corrupción en la página web.</t>
  </si>
  <si>
    <t>SEGUIMIENTO OCI</t>
  </si>
  <si>
    <t>CUMPLIMIENTO</t>
  </si>
  <si>
    <t>PROMEDIO</t>
  </si>
  <si>
    <t>Se evidencia actualización del Mapa de Riesgos de corrupción en la página web.</t>
  </si>
  <si>
    <t>Se evidencia plan de acción anual institucional con ODS y DH.</t>
  </si>
  <si>
    <t>No se reporta avance de la actividad. Actividad prevista para iniciar en el mes de diciembre</t>
  </si>
  <si>
    <t>Se realiza capacitación del código de integridad por medios virtuales en abril 30 de 2021.</t>
  </si>
  <si>
    <t>INSTITUTO NACIONAL PARA CIEGOS</t>
  </si>
  <si>
    <t xml:space="preserve">INFORME DE SEGUIMIENTO  AL PLAN ANTICORRUPCIÓN Y DE ATENCIÓN AL CIUDADANO </t>
  </si>
  <si>
    <t xml:space="preserve">FECHA DE CORTE: </t>
  </si>
  <si>
    <t>FECHA DEL INFORME:</t>
  </si>
  <si>
    <t>ELABORADO POR:</t>
  </si>
  <si>
    <t>COMPONENTE</t>
  </si>
  <si>
    <t>ACTIVIDADES PROGRAMADAS EN EL AÑO</t>
  </si>
  <si>
    <t>AVANCE DE LAS ACTIVIDADES A LA FECHA DE CORTE</t>
  </si>
  <si>
    <t>% AVANCE</t>
  </si>
  <si>
    <t>OBSERVACIONES</t>
  </si>
  <si>
    <t xml:space="preserve">Componente 1: 
Gestión del Riesgo de Corrupción -Mapa de Riesgos de Corrupción </t>
  </si>
  <si>
    <t>Componente 2: 
Estrategia de Racionalización de Trámites</t>
  </si>
  <si>
    <t xml:space="preserve">Componente 3: 
Rendición de Cuentas </t>
  </si>
  <si>
    <t xml:space="preserve">Componente 4:
Mecanismo de mejoramiento del atención al ciudadano </t>
  </si>
  <si>
    <t xml:space="preserve">Componente 5: 
Mecanismo de Transparencia y acceso a la información pública </t>
  </si>
  <si>
    <t xml:space="preserve">PROMEDIO </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</si>
  <si>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</si>
  <si>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</si>
  <si>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NIVEL DE CUMPLIMIENTO ACTIVIDADES PLAN ANTICORRUPCIÓN 2019 = (ACTIVIDADES CUMPLIDAS  /  ACTIVIDADES PROGRAMADAS) * 100  en el periodo correspondiente.</t>
  </si>
  <si>
    <t>DE 0 A 59%  -  ZONA BAJA</t>
  </si>
  <si>
    <t>DE 60% A 79%  -  ZONA MEDIA</t>
  </si>
  <si>
    <t>DE 80% A 100%  -  ZONA ALTA</t>
  </si>
  <si>
    <t xml:space="preserve">Componente 6: 
Iniciativas adicionales </t>
  </si>
  <si>
    <t>Se evidencia en el SIG las cápsulas informativas que se han generado, las cuales se han transmitido a través del correo electrónico.</t>
  </si>
  <si>
    <t>Se evidencia autodiagnóstico de rendición de cuentas. Se recomienda que con base en las debilidades evidenciadas se elaborar el plan de mejora corresóndiente, el cual no se evidenció.</t>
  </si>
  <si>
    <t>SEGUIMIENTO SEGUNDO CUATRIMESTRE</t>
  </si>
  <si>
    <t xml:space="preserve">Se evidencia actualización de politica de administración del riesgo </t>
  </si>
  <si>
    <t>Se actualizó el documento Pólítica de Administración del Riesgo con base en la Metodología establecida por el Departamento Administrativo de la Función Pública DAFP de diciembre de 2020</t>
  </si>
  <si>
    <t xml:space="preserve">El mapa revisado se encuentra publicado en el numeral 6.2 </t>
  </si>
  <si>
    <t xml:space="preserve">Se publicó el Mapa de Riesgos de Corrupción en el numeral 6.2 de la página web de la entidad  </t>
  </si>
  <si>
    <t>Se promovió y realizó el monitoreo del mapa de Riesgos de Corrupción con todos los líderes de proceso y se publicó en el numeral 6.2 de la página web de la entidad</t>
  </si>
  <si>
    <t xml:space="preserve">Se evidencia estrategia de racionalización de trámites formulada, la cual es parte integral del Plan Anticorrupción y de Atención al ciudadano. Se reporta cumplimiento en las 2 acciones propuestas que iniciaron en el mes de marzo y finalizan en julio de 2021. La estrategia incluye 2 acciones, sin embargo en el PAAC solo se traslada 1 acción, quedando fuera del PAAC la actividad " Disminuir el tiempo de respuesta para acceder al servicio de asistencia técnica". Se recomienda ajustar el PAAC. </t>
  </si>
  <si>
    <t>Actividad cumplida en enero de 2021</t>
  </si>
  <si>
    <t>Actividad cumplida en el primer cuatrmestre</t>
  </si>
  <si>
    <t>Se participó en el Día Nacional de la Rendición de Cuentas el día 27 de agosto de 2021
https://www.funcionpublica.gov.co/-/funcion-publica-lidera-este-27-de-agosto-el-dia-nacional-de-la-rendicion-de-cuentas%C2%A0</t>
  </si>
  <si>
    <t xml:space="preserve">Se realizó el envío de la encuesta del plan anticorrupción en la cual se indagan aspectos para el desarrollo del evento de rendición de cuentas tales como temas de interés, metodología y canales de comunicación preferidos por nuestros grupos de valor. 
Se publicó en el siguiente link: 
https://mailchi.mp/inci/organizacionesrendicion2021-1
Una vez se cuente con suficiente información se sistematizará la información
</t>
  </si>
  <si>
    <t xml:space="preserve">Se evidencia a través del Acta del 25/05/2021 del Equipo Rendición de Cuentas, que se establecieron los espacios de participación ciudadadana y rendición de cuentas con periodicidad mensual a partir de junio de 2021. </t>
  </si>
  <si>
    <t>Se cuenta con las hojas de vida de los indicadores de tiempo de respuesta de las PQRSD y tiempo de espera; sin embargo no hay reportes debido a que los dos estan planteados para modalidad presencial</t>
  </si>
  <si>
    <t xml:space="preserve">Durante el segundo cuatrimestre se asistió a dos capacitaciones: 
1) Enfoque étnico diferencial a las comunidades negras, afrocolombianas, raizales y palenqueras
2) Taller conociendo a la persona sorda liderado por el Ministerio de Educación Nacional 
</t>
  </si>
  <si>
    <t>Se elaboró el informe semestral de la sistematización de las encuestas de satisfacción aplicadas a los ciudadanos el cual se encuentra publicado en el numeral 4.9</t>
  </si>
  <si>
    <t>Se incluyó  dentro del Plan Institucional de Capacitación la siguiente actividad: 
"Realizar divulgación y apropiación de los lineamientos adoptados por el INCI, para la atención a los ciudadanos, dirigida a todos los servidores y contratistas de la entidad".
El documento se encuentra publicado en: 
https://www.inci.gov.co/transparencia/62-planeacion-yo-presupuesto-participativo</t>
  </si>
  <si>
    <t xml:space="preserve">Se actualizó la información de la sección ‘Transparencia y acceso a la información pública de acuerdo con la Resolución 1519 de 2020. </t>
  </si>
  <si>
    <t>Se actualizó y publicó el Directorio de Servidores Públicos de la Entidad en la página web en el numeral 1.5 del año 2021 así como el directorio de contratistas: 
https://www.inci.gov.co/transparencia/15-directorio-de-servidores-publicos-empleados-o-contratistas</t>
  </si>
  <si>
    <t>Oficina asesora Jurídica: 
Se lleva al día la relación de contratos de Prestación de Servicios Profesionales y apoyo a la Gestión del año 2021 en SIGEP II por parte de la Oficina Asesora Jurídica
Reporte de gestión humana: Se adjunta informe aclarando que en cuanto a la información de ingresos, retiros y situaciones administrativas; la cual es responsabilidad del área de gestión Humana, la misma se encuentra actualizada en un 100%, sin embargo, el diligenciamiento de hojas de vida y cargue de documentos de cada servidor es responsabilidad exclusiva del colaborador, por lo que en este caso y con base en el informe elaborado por la secretaria del área se estima que el porcentaje de actualización es de un 75%. No obstante, continuamos solicitando la colaboración de los funcionarios para que en los próximos días esta información esté totalmente actualizada. 
Así mismo se adjunta  evidencia del correo enviado por Gestión Humana solicitando la actualización de información de servidores en el aplicativo SIGEP</t>
  </si>
  <si>
    <t>Actividad cumplida en el primer cuatrimestre.</t>
  </si>
  <si>
    <t>Se publicó el esquema de publicación en la sección de transparencia y acceso a la información en el numeral 7.1: 
https://inci.gov.co/transparencia/71-instrumentos-de-gestion-de-la-informacion
El registro de activos de información y el índice de información clasificada y reservada se encuentra en revisión y actualización posterior a lo cual se actualizará la Resolución que adopta los tres documentos</t>
  </si>
  <si>
    <t>Se continúa con los ajustes para que los contenidos de la página web del INCI sean accesibles. En este momento el cronograma se encuentra en una ejecución del 69%</t>
  </si>
  <si>
    <t xml:space="preserve">Se elaboró el segundo informe trimestral de PQRSD y se incorporó un análisis por temática que brinda insumos para la toma de decisiones y oportunidades de mejora en el capítulo de conclusiones
Dicho informe se encuentra publicado en la sección de transparencia y acceso a la información pública en el numeral 4.9.1. </t>
  </si>
  <si>
    <t>Se evidencia actualización permanentemente de los  micrositios https://inci.gov.co/transparencia/32-publicacion-de-la-informacion-contractual y https://inci.gov.co/transparencia/33-publicacion-de-la-ejecucion-de-los-contratos</t>
  </si>
  <si>
    <t>Durante el periodo objeto de seguimiento se evidencia a través del micrositio https://inci.gov.co/transparencia/71-instrumentos-de-gestion-de-la-informacion, la publicación de la Resolución No 20211000000533 del 29 de abril de 2021.</t>
  </si>
  <si>
    <t>Se verifica avance del cronograma aportado por la OAP.</t>
  </si>
  <si>
    <t>Actividad cumplida en el primer cuatrimestre</t>
  </si>
  <si>
    <t xml:space="preserve">Se encuentra en revisión la Guía de conflicto de interes para  definir si se incluyen mecanismos, procedimientos o estrategias de conflicto de interés en el Código de Integridad.
En elprimer cuatrimestre se desarrollaron actividades par dar cumplimiento a dos de las actividades incluidas en la Resolución 20201110001683 de 30/12/2020 </t>
  </si>
  <si>
    <t xml:space="preserve"> El documento actualmente se encuentra en elaboración y para su construcción se ha tenido en cuenta la guia de conflicto de interés, así como, algunas de las estrategias que se podrían implementar en la entidad a fin de orientar las actuaciones de los servidores frente a este tema. Una vez finalice la elaboración del plan se remitirá a la oficina de planeación para su respectiva socialización y publicación. </t>
  </si>
  <si>
    <t>ELABORÓ: Angela Patricia Cortés - Contratista Oficina Control Interno</t>
  </si>
  <si>
    <t>Se realizó la creación de la estrategia de racionalización de trámites y posterior registro en el aplicativo SUIT del Departamento administrativo de la Función Pública de las acciones a desarrollar y el plan de ejecución. La evidencia se encuentra en https://www.inci.gov.co/transparencia/61-politicas-y-lineamientos-2021</t>
  </si>
  <si>
    <t>Durante el mes de julio se realizó el monitoreo de la estrategia de racionalización de tramites en el aplicativo SUIT y se finalizaron las acciones asociadas a la estrategia de racionalización para la vigencia 2021</t>
  </si>
  <si>
    <t>Se revisan los eventos que la subdirección llevará a cabo en el año, con el objetivo de definir en cuál se adelantarán acciones de Rendición de cuentas, aparte del evento del mes de diciembre y dado que solamente el Centro Cultural está realizando eventos, se acuerda continuar tal como en el año 2020, con la socialización de temas específicos en el programa “INCI como Vamos” de acuerdo con el siguiente cronograma: 
JUNIO: Educación y dotación 
JULIO: Empleabilidad, Fortalecimiento e investigación
AGOSTO: Centro Cultural y biblioteca	 
SEPTIEMBRE: Accesibilidad
OCTUBRE: Producción Radial y Audiovisual
NOVIEMBRE: Unidades Productivas 
DICIEMBRE: Evento del año</t>
  </si>
  <si>
    <t>Para facilitar y agilizar la atención de los ciudadanos en La Tienda INCI se propuso implementar un chat; sin embargo se analizó la disponibilidad de recurso humano para ello y no se cuenta con el, ya que esto requiere de un "Desarrollo" que requiere recursos; por lo cual se analizará la posibilidad de incluirlo en el plan de adquisiciones de la próxima vigencia</t>
  </si>
  <si>
    <t>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Fomentará los mecanismos de sensibilización, inducción, reinducción y afianzamiento de los contenidos del Código de Integridad
b) Creará actividades concretas que mejoren la apropiación y/o adaptación al Código de integridad y conflicto de intereses.</t>
  </si>
  <si>
    <t>Se fortalecerá el uso del chat  a través del número de whatsapp que está publicado en la página web para la gestión de las PQRSD</t>
  </si>
  <si>
    <t xml:space="preserve">Se evidencia en el SIG actualizacion del Procolo de Servicio al Ciudadano de fecha 16/02/2021. Sin embargo el que se publica en la página web no está actualizado. Se verifica en la página web en el micrositio de Atención al Ciudadano y se evidencia la inclusión del chat a través de whatsapp como nuevo canal de atención a los ciudadanos. No se tiene implementado como servicio del portal web. Se informa por parte del responsable del proceso que no se realizará en la vigencia 2021 por disponibilidad de recursos presupuestales. </t>
  </si>
  <si>
    <t>CONTRATISTA AUDITOR INTERNO</t>
  </si>
  <si>
    <t xml:space="preserve">No se observó acta del Comité Institucional de Coordinación de Control Interno en el cual se aprobará la Politica de Administración del Riesgo </t>
  </si>
  <si>
    <t>Actividad cumplida segundo cuatrimestre</t>
  </si>
  <si>
    <t xml:space="preserve">Se socializó el documento de Política </t>
  </si>
  <si>
    <t>Se publicó en la página web seccion de transparencia numeral 2.1.3. Literal c</t>
  </si>
  <si>
    <t>El mapa revisado se encuentra publicado en el numeral 6.2 de la Sección de Transparencia y acceso a la información pública</t>
  </si>
  <si>
    <t>Se promovió y realizó el monitoreo del mapa de Riesgos de Corrupción y los líderes de proceso registraron el cumplimiento de las acciones con sus respectivas evidencias en el software del SIG</t>
  </si>
  <si>
    <t>SEGUIMIENTO TERCER CUATRIMESTRE</t>
  </si>
  <si>
    <t>Se realizó monitoreo al mapa de riesgos de corrupción por parte de la OAP con los líderes de proceso, para el primer, segundo y tercer cuatrimestre</t>
  </si>
  <si>
    <t>Se realiza seguimiento a la gestión de los riesgos de corrupción establecidos para el tercer cuatrimestre</t>
  </si>
  <si>
    <t>SEGUIMIENTO TERCER  CUATRIMESTRE</t>
  </si>
  <si>
    <t>Se elaboró el Informe de  los espacios de rendición de cuentas con análisis de la implementación de la estrategia  elaborado</t>
  </si>
  <si>
    <t xml:space="preserve">No se cuenta con registros de las encuestas de percepción del evento </t>
  </si>
  <si>
    <t xml:space="preserve">No se establecieron compromisos con los grupos de valor y partes interesadas </t>
  </si>
  <si>
    <t>Se elaboró el Informe de la implementación de la estrategia</t>
  </si>
  <si>
    <t xml:space="preserve">Se informa la asistencia a la "Celebración del día Nacional de la Rendición de cuentas" realizada el 27 de agosto de 2021 y Sesión masiva manual único de rendición de cuentas con enfoque en derechos humanos y ODS realizado el 5 de octubre. No se incluye la capacitación Ley 2052 de 2020, dado que este es antitrámites. Solo se aporta evidencia de registro a evento más no de la asistencia.  </t>
  </si>
  <si>
    <t>Se evidenció a través del link https://inci.gov.co/blog/haga-parte-de-la-preparacion-de-la-rendicion-de-cuentas-inci-2021, la convocatoria para la rendición de cuentas a la ciudadanía.</t>
  </si>
  <si>
    <t>Se llevaron a cabo los  siguientes espacios de socialización de la gestión en temas específicos en el programa “INCI como Vamos” : 
JUNIO: Educación y dotación 
JULIO: Empleabilidad, Fortalecimiento e investigación
AGOSTO: Centro Cultural y biblioteca	 
SEPTIEMBRE: Accesibilidad
OCTUBRE: Producción Radial y Audiovisual
NOVIEMBRE: Unidades Productivas 
DICIEMBRE: Evento del año</t>
  </si>
  <si>
    <t>Se sistematizó la información de las encuestas contestadas por 26 personas la cual fue insumo para el desarrollo del espacio de rendición de cuentas del mes de diciembre. cuya información se encuentra dentro del informe de las Estrategias de Participación Ciudadana y Rendición de cuentas
La encuesta se publicó en el sigueinte link: 
https://docs.google.com/spreadsheets/d/1qk9708phXtb8lXcm7o4k0uSp7xEBORBq6Xt6HevQvN0/edit#gid=1904215285</t>
  </si>
  <si>
    <t>Se participó en las siguientes capacitaciones: 
Capacitación en Transparencia en el mes de septiembre
Manual ünico de Rendición de cuentas el 5 de octubre de 2021
Trámites el 8 de octubre</t>
  </si>
  <si>
    <t>Se evidencia mediante el link http://www.inci.gov.co/rendiciondecuentas2021, la publicación del informe de gestión de la entidad</t>
  </si>
  <si>
    <t>Se evidencia mediante el link http://www.inci.gov.co/rendiciondecuentas2021, la elaboración del informe de gestión para presentar en el espacio de rendición de cuentas.</t>
  </si>
  <si>
    <t>Se evidenció a través del One Drive mediante el link https://institutonacionalparaciegos-my.sharepoint.com/:w:/r/personal/csupanteve_inci_gov_co/_layouts/15/Doc.aspx?sourcedoc=%7B4BE96B05-7425-4A7D-82CE-766AB2562D37%7D&amp;file=INFORME%20RENDICI%C3%93N%20DE%20CUENTAS%202021.docx&amp;action=default&amp;mobileredirect=true, la elaboración del informe en el cual se señalan los espacios de participación y el análisis realizado</t>
  </si>
  <si>
    <t>Se realizó la convocatoria al evento un mes antes de su realización
http://www.inci.gov.co/rendiciondecuentas2021</t>
  </si>
  <si>
    <t>Se publicó en la página web el Informe de gestión para presentar en el espacio de rendición de cuentas
http://www.inci.gov.co/rendiciondecuentas2021</t>
  </si>
  <si>
    <t>Se elaboró el informe de gestión para presentar en el espacio de rendición de cuentas 
http://www.inci.gov.co/rendiciondecuentas2021</t>
  </si>
  <si>
    <t>Si quedan recursos durante el año, se incluirá en el plan de adquisiciones dado que los recursos están muy limitados para el año 2022</t>
  </si>
  <si>
    <t>En el año 2022 se gestionará con la oficina de comunicaciones para dejarlo incluido dentro de la página web</t>
  </si>
  <si>
    <t>Se realiza a través de la matriz se toman los tiempos con la encuesta de satisfacción aplicada presencialmente</t>
  </si>
  <si>
    <t xml:space="preserve">Se participó en las siguientes capacitaciones: 
1. Encuentro sectorial: Accesibilidad página web - Personas con discapacidad visual 
2. Capacitación -talleres de “ideación y creación sobre atención de PQRSD con estrategias de lenguaje claro”, 
</t>
  </si>
  <si>
    <t xml:space="preserve">Se realizó una capacitación cuya convocatoria se hizo a través de INCI lista : 
Asunto: GESTIONA TUS PQRSD OPORTUNAMENTE
Cuándo: jueves, 16 de diciembre de 2021 9:00 a. m.-11:00 a. m. </t>
  </si>
  <si>
    <t>Se elaboraron las cápsulas informativas en el tema de servicio al ciudadano  y se enviaron a través de inci lista</t>
  </si>
  <si>
    <t>TERCER CUATRIMESTRE</t>
  </si>
  <si>
    <t>Según lo informado no se realizará durante la vigencia 2021, por falta de disponibilidad de recursos presupuestales.
No se consideraro lo que está propuesto como Meta o Producto, que consiste en la elaboración de un documento que contenga la propuesta de mejora presentada y aprobada, en la cual se podrían incluir estrategias adicionales a la creación del chat de la tienda INCI.</t>
  </si>
  <si>
    <t>Se evidencia informe de seguimiento de las PQRS correspondiente al cuarto trimestre de 2021, que incluyen estos indicadores</t>
  </si>
  <si>
    <t xml:space="preserve">Durante el primer cuatrimestre se aportó evidencia de la convocatoria al encuentro transversal de servicio al ciudadano el 11 de marzo, no se evidenció asistencia.
En el segundo cuatrimestre se aportó evidencia de la convocatoria y diligenciamiento de asistencia virtual del taller "conociendo a la persona sorda liderado por el Ministerio de Educación Nacional". Se aportó evidencia de invitación a la capacitación "Enfoque étnico diferencial a las comunidades negras, afrocolombianas, raizales y palenqueras".No se aporta evidencia de asistencia.
Para el tercer cuatrimestre se aporta evidencia de inscripción al Encuentro sectorial: Accesibilidad página web - personas con discapacidad visual y  Capacitación taller "ideación y creación sobre atención de PQRSD con estrategias de lenguaje claro". No se aporta evidencia de la asistencia. </t>
  </si>
  <si>
    <t xml:space="preserve">Se observa en el cronograma del plan de trabajo del PIC, publicado en la página web a través del enlace https://inci.gov.co/transparencia/43-plan-de-accion, que se contempló para el mes de septiembre de 2021, una capacitacion denominada "Realizar divulgación y apropiación de los lineamientos adoptados por el INCI, para la atención a los ciudadanos, dirigida a todos los servidores y contratistas de la entidad." No se aportó evidencia de la ejecución de la actividad.
Para el tercer cuatrimestre, se observó y evidenció capacitación via teams el 16 de diciembre de 2021 bajo la tematica Gestiona tus PQRSD oportunamente. </t>
  </si>
  <si>
    <t>Se evidencia informe de evaluación de satisfacción con corte al 30 de junio y a 31 de diciembre de 2021, publicado a tráves de la página web del INCI, mediante el enlace https://inci.gov.co/transparencia/49-informes-trimestrales-sobre-acceso-la-informacion-quejas-y-reclamos</t>
  </si>
  <si>
    <t xml:space="preserve">Se mantiene actualizada la información de la sección ‘Transparencia y acceso a la información pública de acuerdo con la Resolución 1519 de 2020. </t>
  </si>
  <si>
    <t xml:space="preserve">Se actualizó y publicó el Directorio de Servidores Públicos de la Entidad en la página web en el numeral 1.5 del año 2021 https://www.inci.gov.co/transparencia/15-directorio-de-servidores-publicos-empleados-o-contratistas Así mismo se encuentra publicado en la carpeta del one drive El directorio de contratistas tambien se encuentra publicado en el numeral 1,5 de la sección de transpaencia del año 2021 </t>
  </si>
  <si>
    <t>Oficina asesora Jurídica: 
Se lleva al día la relación de contratos de Prestación de Servicios Profesionales y apoyo a la Gestión del año 2021 en SIGEP II por parte de la Oficina Asesora Jurídica
Reporte de gestión humana: Gestión Humana promueve  la actualización de la información de servidores en el aplicativo SIGEP</t>
  </si>
  <si>
    <t>Se revisó, actualizó y publicó en la página web el registro de activos de información y el índice de información clasificada y reservada 
Así mismo, se actualizó la Resolución que adopta los instrumentos de gestión de la información pública
Todos los documentos se encuentran publicados en: 
https://www.inci.gov.co/transparencia/71-instrumentos-de-gestion-de-la-informacion</t>
  </si>
  <si>
    <t>El cronograma  para que los contenidos de la página web del INCI sean accesibles alcanzó una ejecución del 100%</t>
  </si>
  <si>
    <t xml:space="preserve">Se elaboró el tercer y cuarto informe trimestral de PQRSD y se incorporó un análisis por temática que brinda insumos para la toma de decisiones y oportunidades de mejora en el capítulo de conclusiones
Dichos informes se encuentran publicados en la sección de transparencia y acceso a la información pública en el numeral 4.9.1. </t>
  </si>
  <si>
    <t xml:space="preserve">Durante el primer, segundo y tercer cuatrimestre se verificó actualización. </t>
  </si>
  <si>
    <t>Se verifica actualización del micrositio https://inci.gov.co/transparencia/15-directorio-de-servidores-publicos-empleados-o-contratistas y se evidencia la actualización del directorio con corte a diciembre 31.</t>
  </si>
  <si>
    <t>Se evidencia a través del micrositio https://inci.gov.co/transparencia/71-instrumentos-de-gestion-de-la-informacion, la actualización de los instrumentos de gestión de la información. Se evidencia acto administrativo Resolución No 20211000001733 del 28 de ocubre de 2021, "Por la cual se actualizan los procedimientos para la elaboración, actualización y
publicación de la información pública en el INCI"</t>
  </si>
  <si>
    <t>Se evidencia publicación en la página web de informe de PQRS del primer, segundo, tercer y cuarto trimestre</t>
  </si>
  <si>
    <t>Se fomentaron mecanismos de sensibilización, inducción, reinducción y afianzamiento de los contenidos del Código de Integridad y se realizaron actividades concretas que mejoraron su apropiación .</t>
  </si>
  <si>
    <t>Se revisó la información que emite función pública con relación al Plan estratégico de gestión de Conflicto de Intereses</t>
  </si>
  <si>
    <t>Durante el primer cuatrimestre se evidenció que se realizó la  capacitación del código de integridad por medios virtuales el 30 abril de 2021. No se evidencia la actualización del código de integridad durante la vigencia 2021 de acuerdo a la meta establecida.  Cumplimiento parcial</t>
  </si>
  <si>
    <t xml:space="preserve">Durante el segundo cuatrimestre se informó por parte del Grupo de Gestión Humana y de la Información, que se encuentraba en elaboración del plan estrategico de gestión de conflicto de intereses. Sin embargo, no se aportó evidencia de los avances durante el segudo y tercer cuatrimestre. Se da por incumplida la actividad </t>
  </si>
  <si>
    <t>Verificada la página web de la entidad a través del linkhttps://inci.gov.co/transparencia/21-normatividad-de-la-entidad se evidenció la actualización del anexo de politica fechado con agosto de 2021.</t>
  </si>
  <si>
    <t>ZONA MEDIA</t>
  </si>
  <si>
    <t>Fuente: Plan Anticorrupción y de Atención al Ciudadano, seguimiento tercer cuatrimeste. Página Web Institucional, Carpeta Pública SIG, consultas y verificaciones con los funcionarios responsables de las procesos y/o acciones.</t>
  </si>
  <si>
    <t>DICIEMBRE 31 DE 2021</t>
  </si>
  <si>
    <t>ENERO 17 DE 2O22</t>
  </si>
  <si>
    <t>SEGUIMIENTO TERCER CUATRIMESTRE 2021</t>
  </si>
  <si>
    <t>Se realizó el monitoreo de la estrategia de racionalización de tramites en el aplicativo SUIT
En el numeral 6.2 se encuentra publicado https://www.inci.gov.co/transparencia/62-planeacion-yo-presupuesto-participativo</t>
  </si>
  <si>
    <t>Se evidencia un formulario tipo encuesta a través del link https://docs.google.com/forms/d/e/1FAIpQLSdVzL6VqHUB7GWWXZz8yLXAjNYcXHc4arUGjBv0i36Ijk02bg/viewform y del enlace https://mailchi.mp/inci/organizacionesrendicion2021-1, en el cual se incluyeron preguntas relacionadas con las actividades definidas.
En el acta del Equipo de cuentas y participación ciudadana del 20 de octubre de 2021, se observó que solo una persona había diligenciado la encuesta, razón por la cual se delegó a una secretaria realizar vía telefónica 20 encuestas. Se evidenció el resultado final de las encuestas mediante el informe de rendición de cuentas 2021, entregado por la OAP.</t>
  </si>
  <si>
    <t xml:space="preserve">De acuerdo con el seguimiento realizado al SIGEP, en el primer cuatrimestre se evidencia que el 14% de los funcionarios no tienen aprobada la HV en sigep y el 11% no actualizaron la declaración de bienes y rentas. El 23% de los contratistas no tienen la HV aprobada, el 72% no han registrado la declaración de bienes y rentas.
Cumplimiento parcial. Durante el tercer cuatrimestre no se realizó seguimiento al SIGEP que evidenciara la actualización de la información. </t>
  </si>
  <si>
    <t>Se realiza seguimiento a la ejecución de la estrategia de rendición de cuentas, en el primer y segundo y tercer cuatrimestre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</si>
</sst>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240A]d&quot; de &quot;mmmm&quot; de &quot;yyyy;@"/>
    <numFmt numFmtId="165" formatCode="0.0"/>
  </numFmts>
  <fonts count="36" x14ac:knownFonts="1">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1"/>
      <name val="Arial"/>
      <family val="2"/>
    </font>
    <font>
      <sz val="12"/>
      <color indexed="8"/>
      <name val="Arial"/>
      <family val="2"/>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b/>
      <sz val="24"/>
      <color theme="8" tint="-0.499984740745262"/>
      <name val="Calibri"/>
      <family val="2"/>
      <scheme val="minor"/>
    </font>
    <font>
      <sz val="8"/>
      <name val="Calibri"/>
      <family val="2"/>
      <scheme val="minor"/>
    </font>
    <font>
      <b/>
      <sz val="11"/>
      <name val="Calibri"/>
      <family val="2"/>
      <scheme val="minor"/>
    </font>
    <font>
      <b/>
      <sz val="12"/>
      <name val="Arial"/>
      <family val="2"/>
    </font>
    <font>
      <b/>
      <sz val="24"/>
      <color theme="8" tint="-0.499984740745262"/>
      <name val="Arial"/>
      <family val="2"/>
    </font>
    <font>
      <sz val="11"/>
      <color theme="0"/>
      <name val="Arial"/>
      <family val="2"/>
    </font>
    <font>
      <b/>
      <sz val="16"/>
      <color theme="1"/>
      <name val="Calibri"/>
      <family val="2"/>
      <scheme val="minor"/>
    </font>
    <font>
      <sz val="16"/>
      <name val="Arial"/>
      <family val="2"/>
    </font>
    <font>
      <b/>
      <sz val="14"/>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1"/>
      <color theme="1"/>
      <name val="Arial"/>
      <family val="2"/>
    </font>
    <font>
      <b/>
      <sz val="14"/>
      <color theme="1"/>
      <name val="Arial"/>
      <family val="2"/>
    </font>
    <font>
      <sz val="12"/>
      <color rgb="FF000000"/>
      <name val="Arial"/>
      <family val="2"/>
    </font>
    <font>
      <sz val="11"/>
      <color rgb="FF444444"/>
      <name val="Calibri"/>
      <family val="2"/>
      <scheme val="minor"/>
    </font>
  </fonts>
  <fills count="16">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39997558519241921"/>
        <bgColor indexed="64"/>
      </patternFill>
    </fill>
    <fill>
      <patternFill patternType="solid">
        <fgColor theme="9" tint="0.39997558519241921"/>
        <bgColor theme="8"/>
      </patternFill>
    </fill>
    <fill>
      <patternFill patternType="solid">
        <fgColor theme="5" tint="0.39997558519241921"/>
        <bgColor theme="8"/>
      </patternFill>
    </fill>
    <fill>
      <patternFill patternType="solid">
        <fgColor rgb="FFFFFF0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A9D08E"/>
        <bgColor rgb="FF4472C4"/>
      </patternFill>
    </fill>
    <fill>
      <patternFill patternType="solid">
        <fgColor rgb="FFFFFFFF"/>
        <bgColor rgb="FF000000"/>
      </patternFill>
    </fill>
  </fills>
  <borders count="53">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thin">
        <color rgb="FF0070C0"/>
      </left>
      <right style="thin">
        <color indexed="64"/>
      </right>
      <top style="thin">
        <color rgb="FF0070C0"/>
      </top>
      <bottom style="thin">
        <color rgb="FF0070C0"/>
      </bottom>
      <diagonal/>
    </border>
    <border>
      <left style="thin">
        <color rgb="FF0070C0"/>
      </left>
      <right style="thin">
        <color rgb="FF0070C0"/>
      </right>
      <top style="thin">
        <color rgb="FF0070C0"/>
      </top>
      <bottom style="thin">
        <color indexed="64"/>
      </bottom>
      <diagonal/>
    </border>
    <border>
      <left style="thin">
        <color theme="0"/>
      </left>
      <right style="thin">
        <color rgb="FF0070C0"/>
      </right>
      <top style="thin">
        <color rgb="FF0070C0"/>
      </top>
      <bottom style="thin">
        <color theme="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70C0"/>
      </left>
      <right style="thin">
        <color indexed="64"/>
      </right>
      <top/>
      <bottom style="thin">
        <color rgb="FF0070C0"/>
      </bottom>
      <diagonal/>
    </border>
    <border>
      <left style="thin">
        <color theme="0"/>
      </left>
      <right style="thin">
        <color rgb="FF0070C0"/>
      </right>
      <top/>
      <bottom style="thin">
        <color theme="0"/>
      </bottom>
      <diagonal/>
    </border>
    <border>
      <left style="thin">
        <color rgb="FFFFFFFF"/>
      </left>
      <right style="thin">
        <color rgb="FF0070C0"/>
      </right>
      <top/>
      <bottom style="thin">
        <color rgb="FFFFFFFF"/>
      </bottom>
      <diagonal/>
    </border>
    <border>
      <left/>
      <right/>
      <top style="medium">
        <color indexed="64"/>
      </top>
      <bottom style="medium">
        <color indexed="64"/>
      </bottom>
      <diagonal/>
    </border>
  </borders>
  <cellStyleXfs count="8">
    <xf numFmtId="0" fontId="0" fillId="0" borderId="0"/>
    <xf numFmtId="0" fontId="1" fillId="2" borderId="0" applyNumberFormat="0" applyBorder="0" applyAlignment="0" applyProtection="0"/>
    <xf numFmtId="43" fontId="2" fillId="0" borderId="0" applyFont="0" applyFill="0" applyBorder="0" applyAlignment="0" applyProtection="0"/>
    <xf numFmtId="0" fontId="11" fillId="0" borderId="0"/>
    <xf numFmtId="0" fontId="11" fillId="0" borderId="0"/>
    <xf numFmtId="0" fontId="11" fillId="0" borderId="0"/>
    <xf numFmtId="9" fontId="2" fillId="0" borderId="0" applyFont="0" applyFill="0" applyBorder="0" applyAlignment="0" applyProtection="0"/>
    <xf numFmtId="43" fontId="2" fillId="0" borderId="0" applyFont="0" applyFill="0" applyBorder="0" applyAlignment="0" applyProtection="0"/>
  </cellStyleXfs>
  <cellXfs count="246">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4" fillId="0" borderId="0" xfId="0" applyFont="1" applyFill="1" applyAlignment="1">
      <alignment horizontal="center" vertical="center" wrapText="1"/>
    </xf>
    <xf numFmtId="0" fontId="6" fillId="0" borderId="0" xfId="0" applyFont="1" applyAlignment="1">
      <alignment vertical="center" wrapText="1"/>
    </xf>
    <xf numFmtId="0" fontId="0" fillId="0" borderId="0" xfId="0" applyAlignment="1">
      <alignment vertical="center"/>
    </xf>
    <xf numFmtId="0" fontId="12" fillId="0" borderId="0" xfId="0" applyFont="1" applyAlignment="1">
      <alignmen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14"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4"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64" fontId="9" fillId="0" borderId="8" xfId="0"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0" fontId="8" fillId="0"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6" fillId="0" borderId="0" xfId="0" applyFont="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9" xfId="0" applyFont="1" applyFill="1" applyBorder="1" applyAlignment="1">
      <alignment horizontal="center" vertical="center" textRotation="90"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3" borderId="1" xfId="0" applyFont="1" applyFill="1" applyBorder="1" applyAlignment="1">
      <alignment horizontal="center" vertical="center"/>
    </xf>
    <xf numFmtId="0" fontId="10" fillId="5"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5" borderId="1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Fill="1" applyBorder="1" applyAlignment="1">
      <alignment horizontal="center" vertical="center" wrapText="1"/>
    </xf>
    <xf numFmtId="14" fontId="18" fillId="0" borderId="15"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4" fontId="7" fillId="0" borderId="1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4" fontId="7" fillId="0" borderId="8" xfId="0" applyNumberFormat="1" applyFont="1" applyBorder="1" applyAlignment="1">
      <alignment horizontal="center" vertical="center" wrapText="1"/>
    </xf>
    <xf numFmtId="0" fontId="19" fillId="0" borderId="0" xfId="0" applyFont="1" applyAlignment="1">
      <alignment horizontal="center" vertical="center" wrapText="1"/>
    </xf>
    <xf numFmtId="14" fontId="19" fillId="0" borderId="0" xfId="0" applyNumberFormat="1" applyFont="1" applyAlignment="1">
      <alignment horizontal="center" vertical="center" wrapText="1"/>
    </xf>
    <xf numFmtId="0" fontId="7" fillId="0" borderId="2" xfId="0" applyFont="1" applyFill="1" applyBorder="1" applyAlignment="1">
      <alignment horizontal="left" vertical="center" wrapText="1"/>
    </xf>
    <xf numFmtId="0" fontId="4" fillId="0" borderId="0" xfId="0" applyFont="1" applyAlignment="1">
      <alignment vertical="center" wrapText="1"/>
    </xf>
    <xf numFmtId="14" fontId="6" fillId="0" borderId="20" xfId="0" applyNumberFormat="1" applyFont="1" applyBorder="1" applyAlignment="1">
      <alignment horizontal="center" vertical="center" wrapText="1"/>
    </xf>
    <xf numFmtId="0" fontId="22" fillId="6" borderId="0" xfId="0" applyFont="1" applyFill="1" applyAlignment="1">
      <alignment horizontal="center" vertical="center" wrapText="1"/>
    </xf>
    <xf numFmtId="0" fontId="6" fillId="0" borderId="21" xfId="0" applyFont="1" applyBorder="1" applyAlignment="1">
      <alignment horizontal="center" vertical="center" wrapText="1"/>
    </xf>
    <xf numFmtId="0" fontId="23" fillId="7" borderId="10" xfId="0" applyFont="1" applyFill="1" applyBorder="1" applyAlignment="1">
      <alignment horizontal="center" vertical="center" wrapText="1"/>
    </xf>
    <xf numFmtId="0" fontId="23" fillId="7" borderId="22"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3" fillId="7" borderId="6" xfId="0" applyFont="1" applyFill="1" applyBorder="1" applyAlignment="1">
      <alignment horizontal="center" vertical="center" wrapText="1"/>
    </xf>
    <xf numFmtId="0" fontId="19" fillId="0" borderId="0" xfId="0" applyFont="1" applyAlignment="1">
      <alignment vertical="center" wrapText="1"/>
    </xf>
    <xf numFmtId="0" fontId="7" fillId="0" borderId="0" xfId="0" applyFont="1" applyAlignment="1">
      <alignment vertical="center" wrapText="1"/>
    </xf>
    <xf numFmtId="0" fontId="25" fillId="0" borderId="0" xfId="0" applyFont="1" applyAlignment="1">
      <alignment horizontal="center" wrapText="1"/>
    </xf>
    <xf numFmtId="0" fontId="19" fillId="0" borderId="0" xfId="0" applyFont="1" applyAlignment="1">
      <alignment horizontal="center" wrapText="1"/>
    </xf>
    <xf numFmtId="14" fontId="19" fillId="0" borderId="0" xfId="0" applyNumberFormat="1" applyFont="1" applyAlignment="1">
      <alignment vertical="center" wrapText="1"/>
    </xf>
    <xf numFmtId="0" fontId="7" fillId="0" borderId="0" xfId="0" applyFont="1" applyFill="1" applyAlignment="1">
      <alignment vertical="center" wrapText="1"/>
    </xf>
    <xf numFmtId="0" fontId="6" fillId="0" borderId="3" xfId="0" applyFont="1" applyFill="1" applyBorder="1" applyAlignment="1">
      <alignment horizontal="center"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9" fontId="6" fillId="0" borderId="26" xfId="0" applyNumberFormat="1" applyFont="1" applyBorder="1" applyAlignment="1">
      <alignment horizontal="center" vertical="center" wrapText="1"/>
    </xf>
    <xf numFmtId="0" fontId="6" fillId="0" borderId="28" xfId="0" applyFont="1" applyBorder="1" applyAlignment="1">
      <alignment vertical="center" wrapText="1"/>
    </xf>
    <xf numFmtId="0" fontId="7" fillId="8" borderId="10"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8" borderId="26"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23" fillId="11" borderId="31" xfId="0" applyFont="1" applyFill="1" applyBorder="1" applyAlignment="1">
      <alignment horizontal="center" vertical="center" wrapText="1"/>
    </xf>
    <xf numFmtId="0" fontId="7" fillId="0" borderId="0" xfId="0" applyFont="1" applyAlignment="1">
      <alignment horizontal="center" vertical="center" wrapText="1"/>
    </xf>
    <xf numFmtId="9" fontId="7" fillId="0" borderId="31" xfId="0" applyNumberFormat="1" applyFont="1" applyBorder="1" applyAlignment="1">
      <alignment horizontal="center" vertical="center" wrapText="1"/>
    </xf>
    <xf numFmtId="0" fontId="27" fillId="0" borderId="0" xfId="0" applyFont="1" applyAlignment="1">
      <alignment horizontal="center" vertical="center" wrapText="1"/>
    </xf>
    <xf numFmtId="0" fontId="7" fillId="0" borderId="0" xfId="0" applyFont="1" applyBorder="1" applyAlignment="1">
      <alignment horizontal="left" vertical="center" wrapText="1"/>
    </xf>
    <xf numFmtId="0" fontId="27" fillId="0" borderId="0" xfId="0" applyFont="1" applyAlignment="1">
      <alignment horizontal="left" vertical="center" wrapText="1"/>
    </xf>
    <xf numFmtId="0" fontId="7" fillId="0" borderId="31" xfId="0" applyFont="1" applyBorder="1" applyAlignment="1">
      <alignment horizontal="left" vertical="center" wrapText="1"/>
    </xf>
    <xf numFmtId="0" fontId="7" fillId="0" borderId="0" xfId="0" applyFont="1" applyAlignment="1">
      <alignment horizontal="left" vertical="center" wrapText="1"/>
    </xf>
    <xf numFmtId="0" fontId="23" fillId="7" borderId="34" xfId="0" applyFont="1" applyFill="1" applyBorder="1" applyAlignment="1">
      <alignment horizontal="center" vertical="center" wrapText="1"/>
    </xf>
    <xf numFmtId="0" fontId="18" fillId="0" borderId="0" xfId="0" applyFont="1" applyAlignment="1">
      <alignment vertical="center" wrapText="1"/>
    </xf>
    <xf numFmtId="0" fontId="7" fillId="0" borderId="31" xfId="0" applyFont="1" applyBorder="1" applyAlignment="1">
      <alignment vertical="center" wrapText="1"/>
    </xf>
    <xf numFmtId="0" fontId="7" fillId="8" borderId="26" xfId="0" applyFont="1" applyFill="1" applyBorder="1" applyAlignment="1">
      <alignment horizontal="center" vertical="center" wrapText="1"/>
    </xf>
    <xf numFmtId="0" fontId="6" fillId="0" borderId="6"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7" fillId="8" borderId="6" xfId="0" applyFont="1" applyFill="1" applyBorder="1" applyAlignment="1">
      <alignment horizontal="center" vertical="center" wrapText="1"/>
    </xf>
    <xf numFmtId="9" fontId="6" fillId="0" borderId="6"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28" fillId="10" borderId="2" xfId="0" applyFont="1" applyFill="1" applyBorder="1" applyAlignment="1">
      <alignment horizontal="center" vertical="center" wrapText="1"/>
    </xf>
    <xf numFmtId="9" fontId="28" fillId="10" borderId="2" xfId="6" applyFont="1" applyFill="1" applyBorder="1" applyAlignment="1">
      <alignment horizontal="center" vertical="center" wrapText="1"/>
    </xf>
    <xf numFmtId="0" fontId="4" fillId="0" borderId="0" xfId="0" applyFont="1" applyAlignment="1">
      <alignment vertical="center"/>
    </xf>
    <xf numFmtId="0" fontId="4" fillId="12" borderId="38" xfId="0" applyFont="1" applyFill="1" applyBorder="1" applyAlignment="1">
      <alignment horizontal="center" vertical="center"/>
    </xf>
    <xf numFmtId="0" fontId="4" fillId="12" borderId="39" xfId="0" applyFont="1" applyFill="1" applyBorder="1" applyAlignment="1">
      <alignment horizontal="center" vertical="center" wrapText="1"/>
    </xf>
    <xf numFmtId="0" fontId="4" fillId="12" borderId="38" xfId="0" applyFont="1" applyFill="1" applyBorder="1" applyAlignment="1">
      <alignment horizontal="center" vertical="center" wrapText="1"/>
    </xf>
    <xf numFmtId="0" fontId="4" fillId="12" borderId="40" xfId="0" applyFont="1" applyFill="1" applyBorder="1" applyAlignment="1">
      <alignment horizontal="center" vertical="center"/>
    </xf>
    <xf numFmtId="0" fontId="0" fillId="0" borderId="33" xfId="0" applyBorder="1" applyAlignment="1">
      <alignment vertical="center" wrapText="1"/>
    </xf>
    <xf numFmtId="0" fontId="0" fillId="0" borderId="41" xfId="0" applyBorder="1" applyAlignment="1">
      <alignment horizontal="center" vertical="center"/>
    </xf>
    <xf numFmtId="165" fontId="0" fillId="0" borderId="33" xfId="0" applyNumberFormat="1" applyBorder="1" applyAlignment="1">
      <alignment horizontal="center" vertical="center"/>
    </xf>
    <xf numFmtId="9" fontId="0" fillId="3" borderId="33" xfId="6" applyFont="1" applyFill="1" applyBorder="1" applyAlignment="1">
      <alignment horizontal="center" vertical="center"/>
    </xf>
    <xf numFmtId="0" fontId="0" fillId="0" borderId="31" xfId="0" applyBorder="1" applyAlignment="1">
      <alignment vertical="center" wrapText="1"/>
    </xf>
    <xf numFmtId="165" fontId="0" fillId="0" borderId="31" xfId="0" applyNumberFormat="1" applyBorder="1" applyAlignment="1">
      <alignment horizontal="center" vertical="center"/>
    </xf>
    <xf numFmtId="0" fontId="0" fillId="0" borderId="43" xfId="0" applyBorder="1" applyAlignment="1">
      <alignment horizontal="center" vertical="center"/>
    </xf>
    <xf numFmtId="165" fontId="0" fillId="0" borderId="31" xfId="7" applyNumberFormat="1" applyFont="1" applyBorder="1" applyAlignment="1">
      <alignment horizontal="center" vertical="center"/>
    </xf>
    <xf numFmtId="0" fontId="0" fillId="0" borderId="45" xfId="0" applyBorder="1" applyAlignment="1">
      <alignment horizontal="center" vertical="center"/>
    </xf>
    <xf numFmtId="165" fontId="0" fillId="0" borderId="46" xfId="0" applyNumberFormat="1" applyBorder="1" applyAlignment="1">
      <alignment horizontal="center" vertical="center"/>
    </xf>
    <xf numFmtId="0" fontId="4" fillId="3" borderId="31" xfId="0" applyFont="1" applyFill="1" applyBorder="1" applyAlignment="1">
      <alignment vertical="center" wrapText="1"/>
    </xf>
    <xf numFmtId="0" fontId="0" fillId="3" borderId="0" xfId="0" applyFill="1"/>
    <xf numFmtId="0" fontId="30" fillId="0" borderId="0" xfId="0" applyFont="1" applyAlignment="1">
      <alignment vertical="center"/>
    </xf>
    <xf numFmtId="0" fontId="4" fillId="10" borderId="0" xfId="0" applyFont="1" applyFill="1" applyAlignment="1">
      <alignment vertical="center"/>
    </xf>
    <xf numFmtId="0" fontId="4" fillId="9" borderId="0" xfId="0" applyFont="1" applyFill="1" applyAlignment="1">
      <alignment vertical="center"/>
    </xf>
    <xf numFmtId="0" fontId="4" fillId="13" borderId="0" xfId="0" applyFont="1" applyFill="1" applyAlignment="1">
      <alignment vertical="center"/>
    </xf>
    <xf numFmtId="9" fontId="18" fillId="0" borderId="0" xfId="6" applyFont="1" applyAlignment="1">
      <alignment horizontal="center" vertical="center" wrapText="1"/>
    </xf>
    <xf numFmtId="9" fontId="7" fillId="8" borderId="26" xfId="6" applyFont="1" applyFill="1" applyBorder="1" applyAlignment="1">
      <alignment horizontal="center" vertical="center" wrapText="1"/>
    </xf>
    <xf numFmtId="9" fontId="19" fillId="0" borderId="0" xfId="6" applyFont="1" applyAlignment="1">
      <alignment vertical="center" wrapText="1"/>
    </xf>
    <xf numFmtId="9" fontId="19" fillId="0" borderId="31" xfId="6" applyFont="1" applyBorder="1" applyAlignment="1">
      <alignment horizontal="center" vertical="center" wrapText="1"/>
    </xf>
    <xf numFmtId="0" fontId="6" fillId="0" borderId="7"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9" fontId="6" fillId="0" borderId="2" xfId="6" applyFont="1" applyBorder="1" applyAlignment="1">
      <alignment horizontal="center" vertical="center" wrapText="1"/>
    </xf>
    <xf numFmtId="0" fontId="32" fillId="9" borderId="0" xfId="0" applyFont="1" applyFill="1" applyBorder="1" applyAlignment="1">
      <alignment horizontal="center" vertical="center" wrapText="1"/>
    </xf>
    <xf numFmtId="9" fontId="32" fillId="9" borderId="31" xfId="6" applyFont="1" applyFill="1" applyBorder="1" applyAlignment="1">
      <alignment horizontal="center" vertical="center" wrapText="1"/>
    </xf>
    <xf numFmtId="9" fontId="0" fillId="0" borderId="0" xfId="6" applyFont="1" applyAlignment="1">
      <alignment vertical="center" wrapText="1"/>
    </xf>
    <xf numFmtId="9"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33" fillId="10" borderId="26" xfId="0" applyFont="1" applyFill="1" applyBorder="1" applyAlignment="1">
      <alignment horizontal="center" vertical="center" wrapText="1"/>
    </xf>
    <xf numFmtId="0" fontId="13" fillId="4" borderId="0" xfId="1" applyFont="1" applyFill="1" applyBorder="1" applyAlignment="1">
      <alignment horizontal="center" vertical="center" wrapText="1"/>
    </xf>
    <xf numFmtId="0" fontId="20" fillId="0" borderId="0" xfId="0" applyFont="1" applyBorder="1" applyAlignment="1">
      <alignment horizontal="center" vertical="center" wrapText="1"/>
    </xf>
    <xf numFmtId="9" fontId="6" fillId="0" borderId="27" xfId="0" applyNumberFormat="1" applyFont="1" applyBorder="1" applyAlignment="1">
      <alignment horizontal="center" vertical="center" wrapText="1"/>
    </xf>
    <xf numFmtId="14" fontId="6" fillId="0" borderId="49" xfId="0" applyNumberFormat="1" applyFont="1" applyBorder="1" applyAlignment="1">
      <alignment horizontal="center" vertical="center" wrapText="1"/>
    </xf>
    <xf numFmtId="0" fontId="23" fillId="7" borderId="50" xfId="0" applyFont="1" applyFill="1" applyBorder="1" applyAlignment="1">
      <alignment horizontal="center" vertical="center" wrapText="1"/>
    </xf>
    <xf numFmtId="0" fontId="24" fillId="0" borderId="0" xfId="0" applyFont="1" applyBorder="1" applyAlignment="1">
      <alignment horizontal="center" vertical="center" wrapText="1"/>
    </xf>
    <xf numFmtId="0" fontId="23" fillId="7" borderId="31" xfId="0" applyFont="1" applyFill="1" applyBorder="1" applyAlignment="1">
      <alignment horizontal="center" vertical="center" wrapText="1"/>
    </xf>
    <xf numFmtId="0" fontId="7" fillId="3" borderId="31" xfId="0" applyFont="1" applyFill="1" applyBorder="1" applyAlignment="1">
      <alignment vertical="center" wrapText="1"/>
    </xf>
    <xf numFmtId="0" fontId="7" fillId="0" borderId="31" xfId="0" applyFont="1" applyFill="1" applyBorder="1" applyAlignment="1">
      <alignment vertical="center" wrapText="1"/>
    </xf>
    <xf numFmtId="9" fontId="19" fillId="0" borderId="31" xfId="6" applyFont="1" applyFill="1" applyBorder="1" applyAlignment="1">
      <alignment horizontal="center" vertical="center" wrapText="1"/>
    </xf>
    <xf numFmtId="0" fontId="7" fillId="0" borderId="32" xfId="0" applyFont="1" applyFill="1" applyBorder="1" applyAlignment="1">
      <alignment vertical="center" wrapText="1"/>
    </xf>
    <xf numFmtId="9" fontId="7" fillId="0" borderId="32" xfId="6"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165" fontId="0" fillId="0" borderId="33" xfId="0" applyNumberFormat="1" applyFill="1" applyBorder="1" applyAlignment="1">
      <alignment horizontal="center" vertical="center"/>
    </xf>
    <xf numFmtId="2" fontId="6" fillId="0" borderId="0" xfId="0" applyNumberFormat="1" applyFont="1" applyAlignment="1">
      <alignment horizontal="center" vertical="center" wrapText="1"/>
    </xf>
    <xf numFmtId="0" fontId="7" fillId="0" borderId="31" xfId="0" applyFont="1" applyFill="1" applyBorder="1" applyAlignment="1">
      <alignment horizontal="left" vertical="center" wrapText="1"/>
    </xf>
    <xf numFmtId="0" fontId="7" fillId="0" borderId="33" xfId="0" applyFont="1" applyFill="1" applyBorder="1" applyAlignment="1">
      <alignment vertical="center" wrapText="1"/>
    </xf>
    <xf numFmtId="9" fontId="7" fillId="0" borderId="33" xfId="6" applyFont="1" applyFill="1" applyBorder="1" applyAlignment="1">
      <alignment horizontal="center" vertical="center" wrapText="1"/>
    </xf>
    <xf numFmtId="9" fontId="7" fillId="0" borderId="31" xfId="6" applyFont="1" applyFill="1" applyBorder="1" applyAlignment="1">
      <alignment horizontal="center" vertical="center" wrapText="1"/>
    </xf>
    <xf numFmtId="0" fontId="0" fillId="0" borderId="0" xfId="0" applyFill="1"/>
    <xf numFmtId="0" fontId="0" fillId="0" borderId="31" xfId="0" applyFill="1" applyBorder="1" applyAlignment="1">
      <alignment vertical="center" wrapText="1"/>
    </xf>
    <xf numFmtId="0" fontId="13" fillId="4" borderId="0" xfId="1" applyFont="1" applyFill="1" applyBorder="1" applyAlignment="1">
      <alignment horizontal="center" vertical="center" wrapText="1"/>
    </xf>
    <xf numFmtId="0" fontId="34" fillId="0" borderId="49"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1" xfId="0" applyFont="1" applyBorder="1" applyAlignment="1">
      <alignment vertical="center" wrapText="1"/>
    </xf>
    <xf numFmtId="0" fontId="34" fillId="0" borderId="21" xfId="0" applyFont="1" applyBorder="1" applyAlignment="1">
      <alignment horizontal="center" vertical="center" wrapText="1"/>
    </xf>
    <xf numFmtId="0" fontId="23" fillId="14" borderId="5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15" borderId="6" xfId="0" applyFont="1" applyFill="1" applyBorder="1" applyAlignment="1">
      <alignment vertical="center" wrapText="1"/>
    </xf>
    <xf numFmtId="0" fontId="34" fillId="15" borderId="1" xfId="0" applyFont="1" applyFill="1" applyBorder="1" applyAlignment="1">
      <alignment vertical="center" wrapText="1"/>
    </xf>
    <xf numFmtId="0" fontId="34" fillId="0" borderId="0" xfId="0" applyFont="1" applyBorder="1" applyAlignment="1">
      <alignment horizontal="center" vertical="center" wrapText="1"/>
    </xf>
    <xf numFmtId="0" fontId="34" fillId="15" borderId="0" xfId="0" applyFont="1" applyFill="1" applyBorder="1" applyAlignment="1">
      <alignment vertical="center" wrapText="1"/>
    </xf>
    <xf numFmtId="0" fontId="34" fillId="0" borderId="0" xfId="0" applyFont="1" applyBorder="1" applyAlignment="1">
      <alignment vertical="center" wrapText="1"/>
    </xf>
    <xf numFmtId="0" fontId="23" fillId="13" borderId="52" xfId="0" applyFont="1" applyFill="1" applyBorder="1" applyAlignment="1">
      <alignment horizontal="left" vertical="center" wrapText="1"/>
    </xf>
    <xf numFmtId="9" fontId="23" fillId="13" borderId="26" xfId="0" applyNumberFormat="1" applyFont="1" applyFill="1" applyBorder="1" applyAlignment="1">
      <alignment horizontal="center" vertical="center" wrapText="1"/>
    </xf>
    <xf numFmtId="0" fontId="23" fillId="7" borderId="0" xfId="0" applyFont="1" applyFill="1" applyBorder="1" applyAlignment="1">
      <alignment horizontal="center" vertical="center" wrapText="1"/>
    </xf>
    <xf numFmtId="0" fontId="23" fillId="9" borderId="31" xfId="0" applyFont="1" applyFill="1" applyBorder="1" applyAlignment="1">
      <alignment vertical="center" wrapText="1"/>
    </xf>
    <xf numFmtId="9" fontId="23" fillId="9" borderId="31" xfId="6" applyFont="1" applyFill="1" applyBorder="1" applyAlignment="1">
      <alignment horizontal="center" vertical="center" wrapText="1"/>
    </xf>
    <xf numFmtId="0" fontId="7" fillId="0" borderId="6" xfId="0" applyFont="1" applyBorder="1" applyAlignment="1">
      <alignment horizontal="left" vertical="center" wrapText="1"/>
    </xf>
    <xf numFmtId="0" fontId="34" fillId="0" borderId="0" xfId="0" applyFont="1" applyAlignment="1">
      <alignment vertical="top" wrapText="1"/>
    </xf>
    <xf numFmtId="0" fontId="35" fillId="0" borderId="0" xfId="0" applyFont="1" applyAlignment="1">
      <alignment vertical="center" wrapText="1"/>
    </xf>
    <xf numFmtId="0" fontId="26" fillId="9" borderId="29" xfId="0" applyFont="1" applyFill="1" applyBorder="1" applyAlignment="1">
      <alignment vertical="center" wrapText="1"/>
    </xf>
    <xf numFmtId="9" fontId="26" fillId="9" borderId="26" xfId="6" applyFont="1" applyFill="1" applyBorder="1" applyAlignment="1">
      <alignment horizontal="center" vertical="center" wrapText="1"/>
    </xf>
    <xf numFmtId="0" fontId="6" fillId="0" borderId="27" xfId="0" applyFont="1" applyFill="1" applyBorder="1" applyAlignment="1">
      <alignment vertical="center" wrapText="1"/>
    </xf>
    <xf numFmtId="0" fontId="6" fillId="0" borderId="26" xfId="0" applyFont="1" applyFill="1" applyBorder="1" applyAlignment="1">
      <alignment vertical="center" wrapText="1"/>
    </xf>
    <xf numFmtId="0" fontId="22" fillId="9" borderId="47" xfId="0" applyFont="1" applyFill="1" applyBorder="1" applyAlignment="1">
      <alignment horizontal="center" vertical="center"/>
    </xf>
    <xf numFmtId="165" fontId="22" fillId="9" borderId="26" xfId="0" applyNumberFormat="1" applyFont="1" applyFill="1" applyBorder="1" applyAlignment="1">
      <alignment horizontal="center" vertical="center"/>
    </xf>
    <xf numFmtId="10" fontId="22" fillId="9" borderId="26" xfId="6" applyNumberFormat="1" applyFont="1" applyFill="1" applyBorder="1" applyAlignment="1">
      <alignment horizontal="center" vertical="center"/>
    </xf>
    <xf numFmtId="0" fontId="22" fillId="9" borderId="48" xfId="0" applyFont="1" applyFill="1" applyBorder="1" applyAlignment="1">
      <alignment horizontal="center" vertical="center"/>
    </xf>
    <xf numFmtId="14" fontId="6" fillId="0" borderId="15" xfId="0" applyNumberFormat="1" applyFont="1" applyBorder="1" applyAlignment="1">
      <alignment horizontal="center" vertical="center" wrapText="1"/>
    </xf>
    <xf numFmtId="0" fontId="34" fillId="0" borderId="31" xfId="0" applyFont="1" applyBorder="1" applyAlignment="1">
      <alignment horizontal="center" vertical="center" wrapText="1"/>
    </xf>
    <xf numFmtId="9" fontId="6" fillId="0" borderId="26" xfId="0" applyNumberFormat="1" applyFont="1" applyFill="1" applyBorder="1" applyAlignment="1">
      <alignment horizontal="center" vertical="center" wrapText="1"/>
    </xf>
    <xf numFmtId="0" fontId="6" fillId="0" borderId="32" xfId="0" applyFont="1" applyFill="1" applyBorder="1" applyAlignment="1">
      <alignment horizontal="left" vertical="center" wrapText="1"/>
    </xf>
    <xf numFmtId="9" fontId="6" fillId="0" borderId="32" xfId="0" applyNumberFormat="1" applyFont="1" applyFill="1" applyBorder="1" applyAlignment="1">
      <alignment horizontal="center" vertical="center" wrapText="1"/>
    </xf>
    <xf numFmtId="9" fontId="7" fillId="0" borderId="31" xfId="0" applyNumberFormat="1" applyFont="1" applyFill="1" applyBorder="1" applyAlignment="1">
      <alignment horizontal="center" vertical="center" wrapText="1"/>
    </xf>
    <xf numFmtId="0" fontId="7" fillId="0" borderId="32" xfId="0"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33" fillId="10" borderId="30" xfId="6" applyFont="1" applyFill="1" applyBorder="1" applyAlignment="1">
      <alignment horizontal="center" vertical="center" wrapText="1"/>
    </xf>
    <xf numFmtId="0" fontId="29" fillId="0" borderId="42"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4" fillId="12" borderId="35" xfId="0" applyFont="1" applyFill="1" applyBorder="1" applyAlignment="1">
      <alignment horizontal="center"/>
    </xf>
    <xf numFmtId="0" fontId="4" fillId="12" borderId="37" xfId="0" applyFont="1" applyFill="1" applyBorder="1" applyAlignment="1">
      <alignment horizontal="center"/>
    </xf>
    <xf numFmtId="0" fontId="4" fillId="12" borderId="36" xfId="0" applyFont="1" applyFill="1" applyBorder="1" applyAlignment="1">
      <alignment horizontal="center"/>
    </xf>
    <xf numFmtId="0" fontId="30" fillId="0" borderId="0" xfId="0" applyFont="1" applyAlignment="1">
      <alignment horizontal="left" vertical="center" wrapText="1"/>
    </xf>
    <xf numFmtId="0" fontId="31" fillId="0" borderId="0" xfId="0" applyFont="1" applyAlignment="1">
      <alignment horizontal="left"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3" fillId="4" borderId="8" xfId="1" applyFont="1" applyFill="1" applyBorder="1" applyAlignment="1">
      <alignment horizontal="center" vertical="center" wrapText="1"/>
    </xf>
    <xf numFmtId="0" fontId="13" fillId="4" borderId="0" xfId="1" applyFont="1" applyFill="1" applyBorder="1" applyAlignment="1">
      <alignment horizontal="center" vertical="center" wrapText="1"/>
    </xf>
    <xf numFmtId="0" fontId="19" fillId="0" borderId="17" xfId="0" applyFont="1" applyBorder="1" applyAlignment="1">
      <alignment horizontal="center" wrapText="1"/>
    </xf>
    <xf numFmtId="0" fontId="19" fillId="0" borderId="18" xfId="0" applyFont="1" applyBorder="1" applyAlignment="1">
      <alignment horizont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cellXfs>
  <cellStyles count="8">
    <cellStyle name="Énfasis5" xfId="1" builtinId="45"/>
    <cellStyle name="Millares" xfId="7" builtinId="3"/>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Porcentaje" xfId="6" builtinId="5"/>
  </cellStyles>
  <dxfs count="73">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numFmt numFmtId="166"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border diagonalUp="0" diagonalDown="0">
        <left style="thin">
          <color rgb="FF0070C0"/>
        </left>
        <right style="thin">
          <color rgb="FF0070C0"/>
        </right>
        <top style="thin">
          <color rgb="FF0070C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font>
        <b val="0"/>
        <strike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name val="Arial"/>
        <family val="2"/>
        <scheme val="none"/>
      </font>
      <alignment horizontal="general" vertical="center" textRotation="0" wrapText="1" indent="0" justifyLastLine="0" shrinkToFit="0" readingOrder="0"/>
    </dxf>
    <dxf>
      <font>
        <strike val="0"/>
        <outline val="0"/>
        <shadow val="0"/>
        <u val="none"/>
        <vertAlign val="baseline"/>
        <sz val="12"/>
        <name val="Arial"/>
        <family val="2"/>
        <scheme val="none"/>
      </font>
      <numFmt numFmtId="166"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2"/>
        <name val="Arial"/>
        <family val="2"/>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top style="thin">
          <color theme="0"/>
        </top>
        <bottom style="thin">
          <color rgb="FF0070C0"/>
        </bottom>
      </border>
    </dxf>
    <dxf>
      <font>
        <strike val="0"/>
        <outline val="0"/>
        <shadow val="0"/>
        <u val="none"/>
        <vertAlign val="baseline"/>
        <sz val="12"/>
        <name val="Arial"/>
        <family val="2"/>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family val="2"/>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numFmt numFmtId="0" formatCode="General"/>
    </dxf>
    <dxf>
      <font>
        <strike val="0"/>
        <outline val="0"/>
        <shadow val="0"/>
        <u val="none"/>
        <vertAlign val="baseline"/>
        <sz val="12"/>
        <name val="Arial"/>
        <scheme val="none"/>
      </font>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6"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72"/>
      <tableStyleElement type="headerRow" dxfId="7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95250</xdr:rowOff>
    </xdr:from>
    <xdr:to>
      <xdr:col>2</xdr:col>
      <xdr:colOff>0</xdr:colOff>
      <xdr:row>0</xdr:row>
      <xdr:rowOff>698500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95251" y="95250"/>
          <a:ext cx="2451099"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1306285</xdr:colOff>
      <xdr:row>0</xdr:row>
      <xdr:rowOff>27215</xdr:rowOff>
    </xdr:from>
    <xdr:to>
      <xdr:col>7</xdr:col>
      <xdr:colOff>762000</xdr:colOff>
      <xdr:row>0</xdr:row>
      <xdr:rowOff>778583</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2535" y="27215"/>
          <a:ext cx="857251"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258535</xdr:colOff>
      <xdr:row>0</xdr:row>
      <xdr:rowOff>122463</xdr:rowOff>
    </xdr:from>
    <xdr:to>
      <xdr:col>1</xdr:col>
      <xdr:colOff>2256516</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258535" y="122463"/>
          <a:ext cx="2365374"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57149</xdr:colOff>
      <xdr:row>0</xdr:row>
      <xdr:rowOff>79375</xdr:rowOff>
    </xdr:from>
    <xdr:to>
      <xdr:col>1</xdr:col>
      <xdr:colOff>2292349</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1997075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F9" totalsRowShown="0" headerRowDxfId="70" dataDxfId="68" headerRowBorderDxfId="69" tableBorderDxfId="67">
  <autoFilter ref="A2:F9" xr:uid="{00000000-0009-0000-0100-000002000000}"/>
  <tableColumns count="6">
    <tableColumn id="1" xr3:uid="{00000000-0010-0000-0000-000001000000}" name="#" dataDxfId="66"/>
    <tableColumn id="2" xr3:uid="{00000000-0010-0000-0000-000002000000}" name="Subcomponente / Procesos" dataDxfId="65"/>
    <tableColumn id="3" xr3:uid="{00000000-0010-0000-0000-000003000000}" name="Actividad " dataDxfId="64"/>
    <tableColumn id="4" xr3:uid="{00000000-0010-0000-0000-000004000000}" name="Meta o producto " dataDxfId="63"/>
    <tableColumn id="5" xr3:uid="{00000000-0010-0000-0000-000005000000}" name="Responsable " dataDxfId="62"/>
    <tableColumn id="6" xr3:uid="{00000000-0010-0000-0000-000006000000}" name="Fecha Programada " dataDxfId="6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M4" totalsRowShown="0" headerRowDxfId="60" dataDxfId="58" headerRowBorderDxfId="59" tableBorderDxfId="57" totalsRowBorderDxfId="56">
  <autoFilter ref="A2:M4" xr:uid="{00000000-0009-0000-0100-000003000000}"/>
  <tableColumns count="13">
    <tableColumn id="1" xr3:uid="{00000000-0010-0000-0100-000001000000}" name="#" dataDxfId="55"/>
    <tableColumn id="2" xr3:uid="{00000000-0010-0000-0100-000002000000}" name="Nombre del Servicio, Proceso o Procedimiento " dataDxfId="54"/>
    <tableColumn id="3" xr3:uid="{00000000-0010-0000-0100-000003000000}" name="Tipo de Racionalización" dataDxfId="53"/>
    <tableColumn id="4" xr3:uid="{00000000-0010-0000-0100-000004000000}" name="Acción de Racionalización" dataDxfId="52"/>
    <tableColumn id="6" xr3:uid="{00000000-0010-0000-0100-000006000000}" name="Descripción de la mejora a realizar " dataDxfId="51"/>
    <tableColumn id="7" xr3:uid="{00000000-0010-0000-0100-000007000000}" name="Beneficio al Ciudadano y/o entidad" dataDxfId="50"/>
    <tableColumn id="8" xr3:uid="{00000000-0010-0000-0100-000008000000}" name="Dependencia Responsable" dataDxfId="49"/>
    <tableColumn id="9" xr3:uid="{00000000-0010-0000-0100-000009000000}" name="Fecha Programada" dataDxfId="48"/>
    <tableColumn id="5" xr3:uid="{9A5C45EA-AA22-4C1C-AB3F-FB6A720F4CB5}" name="SEGUIMIENTO PRIMER CUATRIMESTRE" dataDxfId="47"/>
    <tableColumn id="12" xr3:uid="{D0691A81-C8B0-4105-83CE-CB72583D95A0}" name="SEGUIMIENTO SEGUNDO CUATRIMESTRE"/>
    <tableColumn id="13" xr3:uid="{BEB5ECF1-DBC1-4E33-B3F7-FBEB7DFCE4C6}" name="SEGUIMIENTO TERCER CUATRIMESTRE"/>
    <tableColumn id="10" xr3:uid="{9A7BE646-5D3B-41DE-86B2-84B1C32244D0}" name="SEGUIMIENTO OCI" dataDxfId="46"/>
    <tableColumn id="11" xr3:uid="{9DA950FC-BB13-4BF4-AD6F-D6391BEFE69B}" name="CUMPLIMIENTO" dataDxfId="45">
      <calculatedColumnFormula>SUBTOTAL(101,M2)</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K9" totalsRowShown="0" headerRowDxfId="44" dataDxfId="42" headerRowBorderDxfId="43" tableBorderDxfId="41">
  <autoFilter ref="A2:K9" xr:uid="{00000000-0009-0000-0100-000005000000}"/>
  <tableColumns count="11">
    <tableColumn id="1" xr3:uid="{00000000-0010-0000-0200-000001000000}" name="#" dataDxfId="40"/>
    <tableColumn id="2" xr3:uid="{00000000-0010-0000-0200-000002000000}" name="Subcomponente / Procesos" dataDxfId="39"/>
    <tableColumn id="3" xr3:uid="{00000000-0010-0000-0200-000003000000}" name="Actividad " dataDxfId="38"/>
    <tableColumn id="4" xr3:uid="{00000000-0010-0000-0200-000004000000}" name="Meta o producto " dataDxfId="37"/>
    <tableColumn id="5" xr3:uid="{00000000-0010-0000-0200-000005000000}" name="Responsable " dataDxfId="36"/>
    <tableColumn id="6" xr3:uid="{00000000-0010-0000-0200-000006000000}" name="Fecha Programada " dataDxfId="35"/>
    <tableColumn id="7" xr3:uid="{7BDA09D6-CC13-42BE-BC0B-7F3BBE405AF1}" name="SEGUIMIENTO PRIMER CUATRIMESTRE" dataDxfId="34"/>
    <tableColumn id="10" xr3:uid="{1A0D5A73-A50F-4BC5-9A37-2B82B93816F6}" name="SEGUIMIENTO SEGUNDO CUATRIMESTRE" dataDxfId="33"/>
    <tableColumn id="11" xr3:uid="{878A6EE4-9413-46C8-9AFE-9E64B353A244}" name="TERCER CUATRIMESTRE" dataDxfId="32"/>
    <tableColumn id="8" xr3:uid="{C933E502-0AA6-40F3-88DB-426ABDD5DF77}" name="SEGUIMIENTO OCI" dataDxfId="31"/>
    <tableColumn id="9" xr3:uid="{AD8EC394-FAE9-4306-90D5-A1AD3D5560A5}" name="CUMPLIMIENTO" dataDxfId="30" dataCellStyle="Porcentaj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K11" totalsRowShown="0" headerRowDxfId="29" dataDxfId="27" headerRowBorderDxfId="28" tableBorderDxfId="26" totalsRowBorderDxfId="25">
  <autoFilter ref="A2:K11" xr:uid="{00000000-0009-0000-0100-000006000000}"/>
  <tableColumns count="11">
    <tableColumn id="1" xr3:uid="{00000000-0010-0000-0300-000001000000}" name="#" dataDxfId="24"/>
    <tableColumn id="2" xr3:uid="{00000000-0010-0000-0300-000002000000}" name="Subcomponente / Procesos" dataDxfId="23"/>
    <tableColumn id="3" xr3:uid="{00000000-0010-0000-0300-000003000000}" name="Actividad " dataDxfId="22"/>
    <tableColumn id="4" xr3:uid="{00000000-0010-0000-0300-000004000000}" name="Meta o producto " dataDxfId="21"/>
    <tableColumn id="5" xr3:uid="{00000000-0010-0000-0300-000005000000}" name="Responsable " dataDxfId="20"/>
    <tableColumn id="6" xr3:uid="{00000000-0010-0000-0300-000006000000}" name="Fecha Programada " dataDxfId="19"/>
    <tableColumn id="7" xr3:uid="{04E7B2BF-9466-41DA-A472-F86C9A0FE08C}" name="SEGUIMIENTO PRIMER CUATRIMESTRE" dataDxfId="18"/>
    <tableColumn id="10" xr3:uid="{CB29F59C-B0ED-432E-8299-987B054A9684}" name="SEGUIMIENTO SEGUNDO CUATRIMESTRE" dataDxfId="17"/>
    <tableColumn id="11" xr3:uid="{E9F4DB62-E613-4BBC-9031-DCBE8A5F03ED}" name="TERCER CUATRIMESTRE" dataDxfId="16"/>
    <tableColumn id="8" xr3:uid="{5C5A49FB-8F51-4722-8779-96E4E0427AAB}" name="SEGUIMIENTO OCI" dataDxfId="15"/>
    <tableColumn id="9" xr3:uid="{6E5695EB-16E5-47BF-9F60-B5DE30504EE0}" name="CUMPLIMIENTO" dataDxfId="14"/>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K6" totalsRowShown="0" headerRowDxfId="13" dataDxfId="11" headerRowBorderDxfId="12" tableBorderDxfId="10">
  <autoFilter ref="A2:K6" xr:uid="{00000000-0009-0000-0100-00000A000000}"/>
  <tableColumns count="11">
    <tableColumn id="1" xr3:uid="{00000000-0010-0000-0400-000001000000}" name="#" dataDxfId="9"/>
    <tableColumn id="2" xr3:uid="{00000000-0010-0000-0400-000002000000}" name="Subcomponente / Procesos" dataDxfId="8"/>
    <tableColumn id="4" xr3:uid="{00000000-0010-0000-0400-000004000000}" name="Actividad " dataDxfId="7"/>
    <tableColumn id="5" xr3:uid="{00000000-0010-0000-0400-000005000000}" name="Meta o producto " dataDxfId="6"/>
    <tableColumn id="6" xr3:uid="{00000000-0010-0000-0400-000006000000}" name="Responsable " dataDxfId="5"/>
    <tableColumn id="7" xr3:uid="{00000000-0010-0000-0400-000007000000}" name="Fecha Programada " dataDxfId="4"/>
    <tableColumn id="3" xr3:uid="{27C8094B-DFAC-4ED3-91A5-F33A9C9319F7}" name="SEGUIMIENTO PRIMER CUATRIMESTRE" dataDxfId="3"/>
    <tableColumn id="10" xr3:uid="{5DB3A4E5-4DDD-4227-AC1E-68B75F658CDA}" name="SEGUIMIENTO SEGUNDO CUATRIMESTRE" dataDxfId="2"/>
    <tableColumn id="11" xr3:uid="{89A717D5-A81F-43B3-A80B-5B85F3A0C346}" name="SEGUIMIENTO TERCER CUATRIMESTRE"/>
    <tableColumn id="8" xr3:uid="{8D0C40E9-E508-4BC5-9674-FA2827022071}" name="SEGUIMIENTO OCI" dataDxfId="1"/>
    <tableColumn id="9" xr3:uid="{2AA7878F-7919-4352-9A45-7344E872E5D4}" name="CUMPLIMIENT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2F7B-3525-4813-B26B-E0CA072DFBFA}">
  <sheetPr>
    <tabColor theme="0"/>
  </sheetPr>
  <dimension ref="A1:E25"/>
  <sheetViews>
    <sheetView tabSelected="1" workbookViewId="0">
      <selection activeCell="A10" sqref="A10"/>
    </sheetView>
  </sheetViews>
  <sheetFormatPr baseColWidth="10" defaultRowHeight="14.4" x14ac:dyDescent="0.3"/>
  <cols>
    <col min="1" max="1" width="41" customWidth="1"/>
    <col min="2" max="2" width="15" customWidth="1"/>
    <col min="3" max="3" width="14.88671875" customWidth="1"/>
    <col min="4" max="4" width="10.5546875" customWidth="1"/>
    <col min="5" max="5" width="25.44140625" customWidth="1"/>
  </cols>
  <sheetData>
    <row r="1" spans="1:5" x14ac:dyDescent="0.3">
      <c r="A1" s="120" t="s">
        <v>226</v>
      </c>
    </row>
    <row r="2" spans="1:5" x14ac:dyDescent="0.3">
      <c r="A2" s="120" t="s">
        <v>227</v>
      </c>
    </row>
    <row r="3" spans="1:5" x14ac:dyDescent="0.3">
      <c r="A3" s="120" t="s">
        <v>228</v>
      </c>
      <c r="B3" s="176" t="s">
        <v>343</v>
      </c>
    </row>
    <row r="4" spans="1:5" x14ac:dyDescent="0.3">
      <c r="A4" s="120" t="s">
        <v>229</v>
      </c>
      <c r="B4" s="176" t="s">
        <v>344</v>
      </c>
    </row>
    <row r="5" spans="1:5" x14ac:dyDescent="0.3">
      <c r="A5" s="120" t="s">
        <v>230</v>
      </c>
      <c r="B5" t="s">
        <v>288</v>
      </c>
    </row>
    <row r="6" spans="1:5" ht="15" thickBot="1" x14ac:dyDescent="0.35">
      <c r="A6" s="120"/>
    </row>
    <row r="7" spans="1:5" ht="15" thickBot="1" x14ac:dyDescent="0.35">
      <c r="A7" s="12"/>
      <c r="B7" s="220" t="s">
        <v>345</v>
      </c>
      <c r="C7" s="221"/>
      <c r="D7" s="221"/>
      <c r="E7" s="222"/>
    </row>
    <row r="8" spans="1:5" ht="58.2" thickBot="1" x14ac:dyDescent="0.35">
      <c r="A8" s="121" t="s">
        <v>231</v>
      </c>
      <c r="B8" s="123" t="s">
        <v>232</v>
      </c>
      <c r="C8" s="122" t="s">
        <v>233</v>
      </c>
      <c r="D8" s="122" t="s">
        <v>234</v>
      </c>
      <c r="E8" s="124" t="s">
        <v>235</v>
      </c>
    </row>
    <row r="9" spans="1:5" ht="45.75" customHeight="1" x14ac:dyDescent="0.3">
      <c r="A9" s="125" t="s">
        <v>236</v>
      </c>
      <c r="B9" s="126">
        <v>7</v>
      </c>
      <c r="C9" s="170">
        <v>5.5</v>
      </c>
      <c r="D9" s="128">
        <f>+C9/B9</f>
        <v>0.7857142857142857</v>
      </c>
      <c r="E9" s="218"/>
    </row>
    <row r="10" spans="1:5" ht="72.75" customHeight="1" x14ac:dyDescent="0.3">
      <c r="A10" s="177" t="s">
        <v>237</v>
      </c>
      <c r="B10" s="131">
        <v>1</v>
      </c>
      <c r="C10" s="127">
        <v>0.8</v>
      </c>
      <c r="D10" s="128">
        <f t="shared" ref="D10:D14" si="0">+C10/B10</f>
        <v>0.8</v>
      </c>
      <c r="E10" s="218"/>
    </row>
    <row r="11" spans="1:5" ht="28.8" x14ac:dyDescent="0.3">
      <c r="A11" s="129" t="s">
        <v>238</v>
      </c>
      <c r="B11" s="131">
        <v>12</v>
      </c>
      <c r="C11" s="127">
        <v>9.5</v>
      </c>
      <c r="D11" s="128">
        <f t="shared" si="0"/>
        <v>0.79166666666666663</v>
      </c>
      <c r="E11" s="219"/>
    </row>
    <row r="12" spans="1:5" ht="45.75" customHeight="1" x14ac:dyDescent="0.3">
      <c r="A12" s="129" t="s">
        <v>239</v>
      </c>
      <c r="B12" s="131">
        <v>7</v>
      </c>
      <c r="C12" s="130">
        <v>5.4</v>
      </c>
      <c r="D12" s="128">
        <f t="shared" si="0"/>
        <v>0.77142857142857146</v>
      </c>
      <c r="E12" s="219"/>
    </row>
    <row r="13" spans="1:5" ht="43.5" customHeight="1" x14ac:dyDescent="0.3">
      <c r="A13" s="129" t="s">
        <v>240</v>
      </c>
      <c r="B13" s="131">
        <v>8</v>
      </c>
      <c r="C13" s="132">
        <v>7.65</v>
      </c>
      <c r="D13" s="128">
        <f t="shared" si="0"/>
        <v>0.95625000000000004</v>
      </c>
      <c r="E13" s="219"/>
    </row>
    <row r="14" spans="1:5" ht="29.4" thickBot="1" x14ac:dyDescent="0.35">
      <c r="A14" s="129" t="s">
        <v>248</v>
      </c>
      <c r="B14" s="133">
        <v>3</v>
      </c>
      <c r="C14" s="134">
        <v>1.25</v>
      </c>
      <c r="D14" s="128">
        <f t="shared" si="0"/>
        <v>0.41666666666666669</v>
      </c>
      <c r="E14" s="219"/>
    </row>
    <row r="15" spans="1:5" s="136" customFormat="1" ht="15" thickBot="1" x14ac:dyDescent="0.35">
      <c r="A15" s="135" t="s">
        <v>241</v>
      </c>
      <c r="B15" s="204">
        <f>SUM(B9:B14)</f>
        <v>38</v>
      </c>
      <c r="C15" s="205">
        <f>SUM(C9:C14)</f>
        <v>30.1</v>
      </c>
      <c r="D15" s="206">
        <f t="shared" ref="D15" si="1">+C15/B15</f>
        <v>0.79210526315789476</v>
      </c>
      <c r="E15" s="207" t="s">
        <v>341</v>
      </c>
    </row>
    <row r="16" spans="1:5" ht="33.75" customHeight="1" x14ac:dyDescent="0.3">
      <c r="A16" s="223" t="s">
        <v>342</v>
      </c>
      <c r="B16" s="223"/>
      <c r="C16" s="223"/>
      <c r="D16" s="223"/>
      <c r="E16" s="223"/>
    </row>
    <row r="17" spans="1:5" x14ac:dyDescent="0.3">
      <c r="A17" s="137"/>
    </row>
    <row r="18" spans="1:5" x14ac:dyDescent="0.3">
      <c r="A18" s="120" t="s">
        <v>242</v>
      </c>
    </row>
    <row r="19" spans="1:5" ht="30.75" customHeight="1" x14ac:dyDescent="0.3">
      <c r="A19" s="224" t="s">
        <v>243</v>
      </c>
      <c r="B19" s="224"/>
      <c r="C19" s="224"/>
      <c r="D19" s="224"/>
      <c r="E19" s="224"/>
    </row>
    <row r="20" spans="1:5" ht="28.5" customHeight="1" x14ac:dyDescent="0.3">
      <c r="A20" s="224" t="s">
        <v>244</v>
      </c>
      <c r="B20" s="224"/>
      <c r="C20" s="224"/>
      <c r="D20" s="224"/>
      <c r="E20" s="224"/>
    </row>
    <row r="21" spans="1:5" x14ac:dyDescent="0.3">
      <c r="A21" s="138" t="s">
        <v>245</v>
      </c>
    </row>
    <row r="22" spans="1:5" x14ac:dyDescent="0.3">
      <c r="A22" s="139" t="s">
        <v>246</v>
      </c>
    </row>
    <row r="23" spans="1:5" x14ac:dyDescent="0.3">
      <c r="A23" s="140" t="s">
        <v>247</v>
      </c>
    </row>
    <row r="24" spans="1:5" x14ac:dyDescent="0.3">
      <c r="A24" s="12"/>
    </row>
    <row r="25" spans="1:5" x14ac:dyDescent="0.3">
      <c r="A25" s="120" t="s">
        <v>280</v>
      </c>
    </row>
  </sheetData>
  <mergeCells count="4">
    <mergeCell ref="B7:E7"/>
    <mergeCell ref="A16:E16"/>
    <mergeCell ref="A19:E19"/>
    <mergeCell ref="A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M33"/>
  <sheetViews>
    <sheetView showGridLines="0" topLeftCell="C2" zoomScale="70" zoomScaleNormal="70" zoomScaleSheetLayoutView="150" workbookViewId="0">
      <pane xSplit="1" ySplit="1" topLeftCell="F4" activePane="bottomRight" state="frozen"/>
      <selection activeCell="C2" sqref="C2"/>
      <selection pane="topRight" activeCell="D2" sqref="D2"/>
      <selection pane="bottomLeft" activeCell="C3" sqref="C3"/>
      <selection pane="bottomRight" activeCell="K5" sqref="K5"/>
    </sheetView>
  </sheetViews>
  <sheetFormatPr baseColWidth="10" defaultColWidth="11.44140625" defaultRowHeight="15" x14ac:dyDescent="0.3"/>
  <cols>
    <col min="1" max="1" width="6.33203125" style="6" customWidth="1"/>
    <col min="2" max="2" width="31.33203125" style="11" customWidth="1"/>
    <col min="3" max="3" width="34.88671875" style="6" customWidth="1"/>
    <col min="4" max="4" width="27.6640625" style="6" customWidth="1"/>
    <col min="5" max="5" width="23.88671875" style="6" customWidth="1"/>
    <col min="6" max="6" width="27.6640625" style="7" customWidth="1"/>
    <col min="7" max="7" width="36.109375" style="71" bestFit="1" customWidth="1"/>
    <col min="8" max="8" width="33.109375" style="71" customWidth="1"/>
    <col min="9" max="9" width="36.44140625" style="71" customWidth="1"/>
    <col min="10" max="10" width="44" style="6" customWidth="1"/>
    <col min="11" max="11" width="29.5546875" style="6" customWidth="1"/>
    <col min="12" max="16384" width="11.44140625" style="6"/>
  </cols>
  <sheetData>
    <row r="1" spans="1:13" ht="64.5" customHeight="1" thickTop="1" thickBot="1" x14ac:dyDescent="0.35">
      <c r="A1" s="225"/>
      <c r="B1" s="226"/>
      <c r="C1" s="227" t="s">
        <v>0</v>
      </c>
      <c r="D1" s="228"/>
      <c r="E1" s="228"/>
      <c r="F1" s="228"/>
      <c r="G1" s="229"/>
      <c r="H1" s="156"/>
      <c r="I1" s="156"/>
    </row>
    <row r="2" spans="1:13" s="5" customFormat="1" ht="40.5" customHeight="1" thickTop="1" thickBot="1" x14ac:dyDescent="0.35">
      <c r="A2" s="47" t="s">
        <v>1</v>
      </c>
      <c r="B2" s="47" t="s">
        <v>2</v>
      </c>
      <c r="C2" s="47" t="s">
        <v>3</v>
      </c>
      <c r="D2" s="47" t="s">
        <v>4</v>
      </c>
      <c r="E2" s="47" t="s">
        <v>5</v>
      </c>
      <c r="F2" s="47" t="s">
        <v>6</v>
      </c>
      <c r="G2" s="73" t="s">
        <v>7</v>
      </c>
      <c r="H2" s="73" t="s">
        <v>251</v>
      </c>
      <c r="I2" s="73" t="s">
        <v>295</v>
      </c>
      <c r="J2" s="93" t="s">
        <v>219</v>
      </c>
      <c r="K2" s="94" t="s">
        <v>220</v>
      </c>
    </row>
    <row r="3" spans="1:13" s="10" customFormat="1" ht="182.25" customHeight="1" thickBot="1" x14ac:dyDescent="0.35">
      <c r="A3" s="86">
        <v>1</v>
      </c>
      <c r="B3" s="18" t="s">
        <v>8</v>
      </c>
      <c r="C3" s="14" t="s">
        <v>9</v>
      </c>
      <c r="D3" s="14" t="s">
        <v>10</v>
      </c>
      <c r="E3" s="15" t="s">
        <v>11</v>
      </c>
      <c r="F3" s="19" t="s">
        <v>12</v>
      </c>
      <c r="G3" s="72" t="s">
        <v>13</v>
      </c>
      <c r="H3" s="158" t="s">
        <v>253</v>
      </c>
      <c r="I3" s="179" t="s">
        <v>290</v>
      </c>
      <c r="J3" s="88" t="s">
        <v>252</v>
      </c>
      <c r="K3" s="157">
        <v>1</v>
      </c>
    </row>
    <row r="4" spans="1:13" s="10" customFormat="1" ht="93" customHeight="1" thickBot="1" x14ac:dyDescent="0.35">
      <c r="A4" s="86">
        <f>+A3+1</f>
        <v>2</v>
      </c>
      <c r="B4" s="18" t="s">
        <v>8</v>
      </c>
      <c r="C4" s="15" t="s">
        <v>14</v>
      </c>
      <c r="D4" s="15" t="s">
        <v>15</v>
      </c>
      <c r="E4" s="15" t="s">
        <v>11</v>
      </c>
      <c r="F4" s="20" t="s">
        <v>16</v>
      </c>
      <c r="G4" s="72" t="s">
        <v>13</v>
      </c>
      <c r="H4" s="72" t="s">
        <v>13</v>
      </c>
      <c r="I4" s="180" t="s">
        <v>291</v>
      </c>
      <c r="J4" s="202" t="s">
        <v>289</v>
      </c>
      <c r="K4" s="89">
        <v>0</v>
      </c>
    </row>
    <row r="5" spans="1:13" s="10" customFormat="1" ht="93" customHeight="1" thickBot="1" x14ac:dyDescent="0.35">
      <c r="A5" s="86">
        <f t="shared" ref="A5:A9" si="0">+A4+1</f>
        <v>3</v>
      </c>
      <c r="B5" s="18" t="s">
        <v>8</v>
      </c>
      <c r="C5" s="15" t="s">
        <v>17</v>
      </c>
      <c r="D5" s="15" t="s">
        <v>18</v>
      </c>
      <c r="E5" s="15" t="s">
        <v>11</v>
      </c>
      <c r="F5" s="20" t="s">
        <v>16</v>
      </c>
      <c r="G5" s="72" t="s">
        <v>13</v>
      </c>
      <c r="H5" s="72" t="s">
        <v>13</v>
      </c>
      <c r="I5" s="180" t="s">
        <v>292</v>
      </c>
      <c r="J5" s="202" t="s">
        <v>340</v>
      </c>
      <c r="K5" s="210">
        <v>0.5</v>
      </c>
    </row>
    <row r="6" spans="1:13" ht="81" customHeight="1" thickBot="1" x14ac:dyDescent="0.35">
      <c r="A6" s="86">
        <f t="shared" si="0"/>
        <v>4</v>
      </c>
      <c r="B6" s="18" t="s">
        <v>19</v>
      </c>
      <c r="C6" s="15" t="s">
        <v>20</v>
      </c>
      <c r="D6" s="15" t="s">
        <v>21</v>
      </c>
      <c r="E6" s="15" t="s">
        <v>11</v>
      </c>
      <c r="F6" s="20" t="s">
        <v>22</v>
      </c>
      <c r="G6" s="15" t="s">
        <v>23</v>
      </c>
      <c r="H6" s="15" t="s">
        <v>254</v>
      </c>
      <c r="I6" s="181" t="s">
        <v>293</v>
      </c>
      <c r="J6" s="203" t="s">
        <v>222</v>
      </c>
      <c r="K6" s="89">
        <v>1</v>
      </c>
    </row>
    <row r="7" spans="1:13" ht="86.25" customHeight="1" thickBot="1" x14ac:dyDescent="0.35">
      <c r="A7" s="86">
        <f t="shared" si="0"/>
        <v>5</v>
      </c>
      <c r="B7" s="18" t="s">
        <v>24</v>
      </c>
      <c r="C7" s="15" t="s">
        <v>25</v>
      </c>
      <c r="D7" s="15" t="s">
        <v>26</v>
      </c>
      <c r="E7" s="15" t="s">
        <v>11</v>
      </c>
      <c r="F7" s="20" t="s">
        <v>27</v>
      </c>
      <c r="G7" s="15" t="s">
        <v>28</v>
      </c>
      <c r="H7" s="15" t="s">
        <v>255</v>
      </c>
      <c r="I7" s="181" t="s">
        <v>255</v>
      </c>
      <c r="J7" s="203" t="s">
        <v>218</v>
      </c>
      <c r="K7" s="89">
        <v>1</v>
      </c>
    </row>
    <row r="8" spans="1:13" ht="93" customHeight="1" thickBot="1" x14ac:dyDescent="0.35">
      <c r="A8" s="86">
        <f t="shared" si="0"/>
        <v>6</v>
      </c>
      <c r="B8" s="18" t="s">
        <v>29</v>
      </c>
      <c r="C8" s="15" t="s">
        <v>30</v>
      </c>
      <c r="D8" s="15" t="s">
        <v>31</v>
      </c>
      <c r="E8" s="15" t="s">
        <v>32</v>
      </c>
      <c r="F8" s="21" t="s">
        <v>33</v>
      </c>
      <c r="G8" s="15" t="s">
        <v>34</v>
      </c>
      <c r="H8" s="15" t="s">
        <v>256</v>
      </c>
      <c r="I8" s="181" t="s">
        <v>294</v>
      </c>
      <c r="J8" s="87" t="s">
        <v>296</v>
      </c>
      <c r="K8" s="210">
        <v>1</v>
      </c>
    </row>
    <row r="9" spans="1:13" ht="90" customHeight="1" thickBot="1" x14ac:dyDescent="0.35">
      <c r="A9" s="86">
        <f t="shared" si="0"/>
        <v>7</v>
      </c>
      <c r="B9" s="18" t="s">
        <v>35</v>
      </c>
      <c r="C9" s="18" t="s">
        <v>36</v>
      </c>
      <c r="D9" s="15" t="s">
        <v>37</v>
      </c>
      <c r="E9" s="18" t="s">
        <v>38</v>
      </c>
      <c r="F9" s="22" t="s">
        <v>39</v>
      </c>
      <c r="G9" s="74" t="s">
        <v>40</v>
      </c>
      <c r="H9" s="74" t="s">
        <v>40</v>
      </c>
      <c r="I9" s="182" t="s">
        <v>40</v>
      </c>
      <c r="J9" s="90" t="s">
        <v>297</v>
      </c>
      <c r="K9" s="89">
        <v>1</v>
      </c>
      <c r="M9" s="151"/>
    </row>
    <row r="10" spans="1:13" ht="38.25" customHeight="1" thickBot="1" x14ac:dyDescent="0.35">
      <c r="A10" s="9" t="s">
        <v>41</v>
      </c>
      <c r="B10" s="13"/>
      <c r="F10" s="6"/>
      <c r="J10" s="200" t="s">
        <v>221</v>
      </c>
      <c r="K10" s="201">
        <f>AVERAGE(K3:K9)</f>
        <v>0.7857142857142857</v>
      </c>
    </row>
    <row r="11" spans="1:13" x14ac:dyDescent="0.3">
      <c r="B11" s="13"/>
      <c r="F11" s="6"/>
    </row>
    <row r="12" spans="1:13" x14ac:dyDescent="0.3">
      <c r="B12" s="13"/>
      <c r="F12" s="6"/>
    </row>
    <row r="13" spans="1:13" x14ac:dyDescent="0.3">
      <c r="B13" s="13"/>
      <c r="F13" s="6"/>
    </row>
    <row r="14" spans="1:13" x14ac:dyDescent="0.3">
      <c r="B14" s="13"/>
      <c r="F14" s="6"/>
    </row>
    <row r="15" spans="1:13" x14ac:dyDescent="0.3">
      <c r="B15" s="13"/>
      <c r="F15" s="6"/>
    </row>
    <row r="16" spans="1:13" x14ac:dyDescent="0.3">
      <c r="B16" s="13"/>
      <c r="F16" s="6"/>
    </row>
    <row r="17" spans="6:6" x14ac:dyDescent="0.3">
      <c r="F17" s="6"/>
    </row>
    <row r="18" spans="6:6" x14ac:dyDescent="0.3">
      <c r="F18" s="6"/>
    </row>
    <row r="19" spans="6:6" x14ac:dyDescent="0.3">
      <c r="F19" s="6"/>
    </row>
    <row r="20" spans="6:6" x14ac:dyDescent="0.3">
      <c r="F20" s="6"/>
    </row>
    <row r="21" spans="6:6" x14ac:dyDescent="0.3">
      <c r="F21" s="6"/>
    </row>
    <row r="22" spans="6:6" x14ac:dyDescent="0.3">
      <c r="F22" s="6"/>
    </row>
    <row r="23" spans="6:6" x14ac:dyDescent="0.3">
      <c r="F23" s="6"/>
    </row>
    <row r="24" spans="6:6" x14ac:dyDescent="0.3">
      <c r="F24" s="6"/>
    </row>
    <row r="25" spans="6:6" x14ac:dyDescent="0.3">
      <c r="F25" s="6"/>
    </row>
    <row r="26" spans="6:6" x14ac:dyDescent="0.3">
      <c r="F26" s="6"/>
    </row>
    <row r="27" spans="6:6" x14ac:dyDescent="0.3">
      <c r="F27" s="6"/>
    </row>
    <row r="28" spans="6:6" x14ac:dyDescent="0.3">
      <c r="F28" s="6"/>
    </row>
    <row r="29" spans="6:6" x14ac:dyDescent="0.3">
      <c r="F29" s="6"/>
    </row>
    <row r="30" spans="6:6" x14ac:dyDescent="0.3">
      <c r="F30" s="6"/>
    </row>
    <row r="31" spans="6:6" x14ac:dyDescent="0.3">
      <c r="F31" s="6"/>
    </row>
    <row r="32" spans="6:6" x14ac:dyDescent="0.3">
      <c r="F32" s="6"/>
    </row>
    <row r="33" spans="6:6" x14ac:dyDescent="0.3">
      <c r="F33" s="6"/>
    </row>
  </sheetData>
  <mergeCells count="2">
    <mergeCell ref="A1:B1"/>
    <mergeCell ref="C1:G1"/>
  </mergeCells>
  <phoneticPr fontId="21" type="noConversion"/>
  <dataValidations disablePrompts="1" count="1">
    <dataValidation type="list" allowBlank="1" showInputMessage="1" showErrorMessage="1" sqref="B6:B9"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26"/>
  <sheetViews>
    <sheetView topLeftCell="F1" zoomScale="70" zoomScaleNormal="70" zoomScaleSheetLayoutView="110" workbookViewId="0">
      <pane ySplit="2" topLeftCell="A3" activePane="bottomLeft" state="frozen"/>
      <selection pane="bottomLeft" activeCell="I3" sqref="I3"/>
    </sheetView>
  </sheetViews>
  <sheetFormatPr baseColWidth="10" defaultColWidth="11.44140625" defaultRowHeight="14.4" x14ac:dyDescent="0.3"/>
  <cols>
    <col min="1" max="1" width="5.5546875" style="1" customWidth="1"/>
    <col min="2" max="2" width="37.33203125" style="1" customWidth="1"/>
    <col min="3" max="3" width="27" style="1" customWidth="1"/>
    <col min="4" max="4" width="29.33203125" style="1" customWidth="1"/>
    <col min="5" max="5" width="45" style="1" customWidth="1"/>
    <col min="6" max="6" width="34.33203125" style="3" customWidth="1"/>
    <col min="7" max="7" width="21" style="1" customWidth="1"/>
    <col min="8" max="8" width="22.109375" style="1" customWidth="1"/>
    <col min="9" max="11" width="42" style="1" customWidth="1"/>
    <col min="12" max="12" width="47" style="1" customWidth="1"/>
    <col min="13" max="13" width="20" style="1" customWidth="1"/>
    <col min="14" max="16384" width="11.44140625" style="1"/>
  </cols>
  <sheetData>
    <row r="1" spans="1:13" ht="64.5" customHeight="1" thickTop="1" thickBot="1" x14ac:dyDescent="0.35">
      <c r="A1" s="227"/>
      <c r="B1" s="228"/>
      <c r="C1" s="230" t="s">
        <v>42</v>
      </c>
      <c r="D1" s="231"/>
      <c r="E1" s="231"/>
      <c r="F1" s="231"/>
      <c r="G1" s="231"/>
      <c r="H1" s="231"/>
      <c r="I1" s="232"/>
      <c r="J1" s="156"/>
      <c r="K1" s="156"/>
    </row>
    <row r="2" spans="1:13" s="23" customFormat="1" ht="46.5" customHeight="1" thickTop="1" x14ac:dyDescent="0.3">
      <c r="A2" s="47" t="s">
        <v>1</v>
      </c>
      <c r="B2" s="47" t="s">
        <v>43</v>
      </c>
      <c r="C2" s="47" t="s">
        <v>44</v>
      </c>
      <c r="D2" s="47" t="s">
        <v>45</v>
      </c>
      <c r="E2" s="47" t="s">
        <v>46</v>
      </c>
      <c r="F2" s="47" t="s">
        <v>47</v>
      </c>
      <c r="G2" s="47" t="s">
        <v>48</v>
      </c>
      <c r="H2" s="47" t="s">
        <v>49</v>
      </c>
      <c r="I2" s="75" t="s">
        <v>7</v>
      </c>
      <c r="J2" s="75" t="s">
        <v>251</v>
      </c>
      <c r="K2" s="75" t="s">
        <v>295</v>
      </c>
      <c r="L2" s="91" t="s">
        <v>219</v>
      </c>
      <c r="M2" s="91" t="s">
        <v>220</v>
      </c>
    </row>
    <row r="3" spans="1:13" s="8" customFormat="1" ht="225.75" customHeight="1" thickBot="1" x14ac:dyDescent="0.35">
      <c r="A3" s="24">
        <v>1</v>
      </c>
      <c r="B3" s="25" t="s">
        <v>50</v>
      </c>
      <c r="C3" s="25" t="s">
        <v>51</v>
      </c>
      <c r="D3" s="26" t="s">
        <v>52</v>
      </c>
      <c r="E3" s="26" t="s">
        <v>53</v>
      </c>
      <c r="F3" s="27" t="s">
        <v>54</v>
      </c>
      <c r="G3" s="26" t="s">
        <v>55</v>
      </c>
      <c r="H3" s="28" t="s">
        <v>56</v>
      </c>
      <c r="I3" s="72" t="s">
        <v>281</v>
      </c>
      <c r="J3" s="32" t="s">
        <v>282</v>
      </c>
      <c r="K3" s="32" t="s">
        <v>346</v>
      </c>
      <c r="L3" s="211" t="s">
        <v>257</v>
      </c>
      <c r="M3" s="212">
        <v>0.8</v>
      </c>
    </row>
    <row r="4" spans="1:13" ht="18" thickBot="1" x14ac:dyDescent="0.35">
      <c r="A4" s="24"/>
      <c r="B4" s="25"/>
      <c r="C4" s="25"/>
      <c r="D4" s="26"/>
      <c r="E4" s="26"/>
      <c r="F4" s="95"/>
      <c r="G4" s="26"/>
      <c r="H4" s="28"/>
      <c r="I4" s="78"/>
      <c r="J4" s="78"/>
      <c r="K4" s="78"/>
      <c r="L4" s="154" t="s">
        <v>221</v>
      </c>
      <c r="M4" s="217">
        <f t="shared" ref="M4" si="0">SUBTOTAL(101,M3)</f>
        <v>0.8</v>
      </c>
    </row>
    <row r="5" spans="1:13" x14ac:dyDescent="0.3">
      <c r="F5" s="1"/>
    </row>
    <row r="6" spans="1:13" x14ac:dyDescent="0.3">
      <c r="F6" s="1"/>
    </row>
    <row r="7" spans="1:13" x14ac:dyDescent="0.3">
      <c r="F7" s="1"/>
    </row>
    <row r="8" spans="1:13" x14ac:dyDescent="0.3">
      <c r="F8" s="1"/>
    </row>
    <row r="9" spans="1:13" x14ac:dyDescent="0.3">
      <c r="E9" s="1" t="s">
        <v>57</v>
      </c>
      <c r="F9" s="1"/>
    </row>
    <row r="10" spans="1:13" x14ac:dyDescent="0.3">
      <c r="F10" s="1"/>
    </row>
    <row r="11" spans="1:13" x14ac:dyDescent="0.3">
      <c r="B11" s="12"/>
      <c r="C11"/>
      <c r="D11"/>
      <c r="E11"/>
      <c r="F11"/>
      <c r="G11"/>
      <c r="H11"/>
    </row>
    <row r="12" spans="1:13" x14ac:dyDescent="0.3">
      <c r="B12" s="12"/>
      <c r="C12" s="12"/>
      <c r="D12" s="12"/>
      <c r="E12" s="12"/>
      <c r="F12" s="12"/>
      <c r="G12" s="12"/>
      <c r="H12" s="12"/>
    </row>
    <row r="13" spans="1:13" x14ac:dyDescent="0.3">
      <c r="F13" s="1"/>
    </row>
    <row r="14" spans="1:13" x14ac:dyDescent="0.3">
      <c r="F14" s="1"/>
    </row>
    <row r="15" spans="1:13" x14ac:dyDescent="0.3">
      <c r="F15" s="1"/>
    </row>
    <row r="16" spans="1:13" x14ac:dyDescent="0.3">
      <c r="F16" s="1"/>
    </row>
    <row r="17" spans="6:6" x14ac:dyDescent="0.3">
      <c r="F17" s="1"/>
    </row>
    <row r="18" spans="6:6" x14ac:dyDescent="0.3">
      <c r="F18" s="1"/>
    </row>
    <row r="19" spans="6:6" x14ac:dyDescent="0.3">
      <c r="F19" s="1"/>
    </row>
    <row r="20" spans="6:6" x14ac:dyDescent="0.3">
      <c r="F20" s="1"/>
    </row>
    <row r="21" spans="6:6" x14ac:dyDescent="0.3">
      <c r="F21" s="1"/>
    </row>
    <row r="22" spans="6:6" x14ac:dyDescent="0.3">
      <c r="F22" s="1"/>
    </row>
    <row r="23" spans="6:6" x14ac:dyDescent="0.3">
      <c r="F23" s="1"/>
    </row>
    <row r="24" spans="6:6" x14ac:dyDescent="0.3">
      <c r="F24" s="1"/>
    </row>
    <row r="25" spans="6:6" x14ac:dyDescent="0.3">
      <c r="F25" s="1"/>
    </row>
    <row r="26" spans="6:6" x14ac:dyDescent="0.3">
      <c r="F26" s="1"/>
    </row>
  </sheetData>
  <mergeCells count="2">
    <mergeCell ref="A1:B1"/>
    <mergeCell ref="C1:I1"/>
  </mergeCells>
  <pageMargins left="0.7" right="0.7" top="0.75" bottom="0.75" header="0.3" footer="0.3"/>
  <pageSetup paperSize="9" scale="4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U30"/>
  <sheetViews>
    <sheetView topLeftCell="C3" zoomScale="70" zoomScaleNormal="70" workbookViewId="0">
      <pane xSplit="3" ySplit="1" topLeftCell="R6" activePane="bottomRight" state="frozen"/>
      <selection activeCell="C3" sqref="C3"/>
      <selection pane="topRight" activeCell="F3" sqref="F3"/>
      <selection pane="bottomLeft" activeCell="C4" sqref="C4"/>
      <selection pane="bottomRight" activeCell="U6" sqref="U6"/>
    </sheetView>
  </sheetViews>
  <sheetFormatPr baseColWidth="10" defaultColWidth="11.44140625" defaultRowHeight="15" x14ac:dyDescent="0.25"/>
  <cols>
    <col min="1" max="1" width="11.44140625" style="31"/>
    <col min="2" max="2" width="34.44140625" style="31" customWidth="1"/>
    <col min="3" max="3" width="47.109375" style="31" customWidth="1"/>
    <col min="4" max="4" width="40.88671875" style="31" customWidth="1"/>
    <col min="5" max="5" width="38.109375" style="31" customWidth="1"/>
    <col min="6" max="6" width="10" style="34" customWidth="1"/>
    <col min="7" max="7" width="7.44140625" style="34" customWidth="1"/>
    <col min="8" max="8" width="10.5546875" style="34" customWidth="1"/>
    <col min="9" max="9" width="7.6640625" style="34" customWidth="1"/>
    <col min="10" max="10" width="10.5546875" style="34" customWidth="1"/>
    <col min="11" max="11" width="28.109375" style="31" customWidth="1"/>
    <col min="12" max="14" width="9.5546875" style="4" customWidth="1"/>
    <col min="15" max="15" width="27.44140625" style="35" customWidth="1"/>
    <col min="16" max="16" width="39.44140625" style="31" customWidth="1"/>
    <col min="17" max="18" width="50.88671875" style="31" customWidth="1"/>
    <col min="19" max="19" width="47.88671875" style="103" customWidth="1"/>
    <col min="20" max="20" width="22.6640625" style="97" customWidth="1"/>
    <col min="21" max="16384" width="11.44140625" style="31"/>
  </cols>
  <sheetData>
    <row r="1" spans="1:21" ht="64.5" customHeight="1" thickTop="1" thickBot="1" x14ac:dyDescent="0.35">
      <c r="C1" s="230" t="s">
        <v>58</v>
      </c>
      <c r="D1" s="231"/>
      <c r="E1" s="231"/>
      <c r="F1" s="231"/>
      <c r="G1" s="231"/>
      <c r="H1" s="231"/>
      <c r="I1" s="231"/>
      <c r="J1" s="231"/>
      <c r="K1" s="231"/>
      <c r="L1" s="231"/>
      <c r="M1" s="231"/>
      <c r="N1" s="231"/>
      <c r="O1" s="231"/>
      <c r="P1" s="232"/>
      <c r="Q1" s="156"/>
      <c r="R1" s="156"/>
      <c r="S1" s="100"/>
    </row>
    <row r="2" spans="1:21" s="36" customFormat="1" ht="72.75" customHeight="1" thickTop="1" x14ac:dyDescent="0.3">
      <c r="B2" s="235" t="s">
        <v>59</v>
      </c>
      <c r="C2" s="236"/>
      <c r="D2" s="236"/>
      <c r="E2" s="236"/>
      <c r="F2" s="236"/>
      <c r="G2" s="236"/>
      <c r="H2" s="236"/>
      <c r="I2" s="236"/>
      <c r="J2" s="236"/>
      <c r="K2" s="236"/>
      <c r="L2" s="236"/>
      <c r="M2" s="236"/>
      <c r="N2" s="236"/>
      <c r="O2" s="236"/>
      <c r="P2" s="236"/>
      <c r="Q2" s="155"/>
      <c r="R2" s="178"/>
      <c r="S2" s="101"/>
      <c r="T2" s="99"/>
    </row>
    <row r="3" spans="1:21" s="29" customFormat="1" ht="109.5" customHeight="1" x14ac:dyDescent="0.3">
      <c r="B3" s="42" t="s">
        <v>60</v>
      </c>
      <c r="C3" s="42" t="s">
        <v>61</v>
      </c>
      <c r="D3" s="42" t="s">
        <v>62</v>
      </c>
      <c r="E3" s="42" t="s">
        <v>63</v>
      </c>
      <c r="F3" s="43" t="s">
        <v>64</v>
      </c>
      <c r="G3" s="43" t="s">
        <v>65</v>
      </c>
      <c r="H3" s="43" t="s">
        <v>66</v>
      </c>
      <c r="I3" s="43" t="s">
        <v>67</v>
      </c>
      <c r="J3" s="43" t="s">
        <v>68</v>
      </c>
      <c r="K3" s="42" t="s">
        <v>69</v>
      </c>
      <c r="L3" s="43" t="s">
        <v>70</v>
      </c>
      <c r="M3" s="43" t="s">
        <v>71</v>
      </c>
      <c r="N3" s="43" t="s">
        <v>72</v>
      </c>
      <c r="O3" s="42" t="s">
        <v>73</v>
      </c>
      <c r="P3" s="76" t="s">
        <v>7</v>
      </c>
      <c r="Q3" s="159" t="s">
        <v>251</v>
      </c>
      <c r="R3" s="183" t="s">
        <v>298</v>
      </c>
      <c r="S3" s="96" t="s">
        <v>219</v>
      </c>
      <c r="T3" s="96" t="s">
        <v>220</v>
      </c>
    </row>
    <row r="4" spans="1:21" ht="120" customHeight="1" x14ac:dyDescent="0.3">
      <c r="A4" s="31">
        <v>1</v>
      </c>
      <c r="B4" s="18" t="s">
        <v>74</v>
      </c>
      <c r="C4" s="37" t="s">
        <v>75</v>
      </c>
      <c r="D4" s="17" t="s">
        <v>76</v>
      </c>
      <c r="E4" s="40" t="s">
        <v>77</v>
      </c>
      <c r="F4" s="46"/>
      <c r="G4" s="46" t="s">
        <v>78</v>
      </c>
      <c r="H4" s="46"/>
      <c r="I4" s="46"/>
      <c r="J4" s="46"/>
      <c r="K4" s="16" t="s">
        <v>55</v>
      </c>
      <c r="L4" s="45" t="s">
        <v>79</v>
      </c>
      <c r="M4" s="45"/>
      <c r="N4" s="45"/>
      <c r="O4" s="17" t="s">
        <v>80</v>
      </c>
      <c r="P4" s="77" t="s">
        <v>81</v>
      </c>
      <c r="Q4" s="77" t="s">
        <v>258</v>
      </c>
      <c r="R4" s="184" t="s">
        <v>258</v>
      </c>
      <c r="S4" s="102" t="s">
        <v>223</v>
      </c>
      <c r="T4" s="98">
        <v>1</v>
      </c>
    </row>
    <row r="5" spans="1:21" s="30" customFormat="1" ht="158.25" customHeight="1" x14ac:dyDescent="0.3">
      <c r="A5" s="30">
        <v>2</v>
      </c>
      <c r="B5" s="18" t="s">
        <v>82</v>
      </c>
      <c r="C5" s="37" t="s">
        <v>83</v>
      </c>
      <c r="D5" s="37" t="s">
        <v>84</v>
      </c>
      <c r="E5" s="37" t="s">
        <v>85</v>
      </c>
      <c r="F5" s="44" t="s">
        <v>78</v>
      </c>
      <c r="G5" s="44"/>
      <c r="H5" s="44"/>
      <c r="I5" s="44"/>
      <c r="J5" s="44"/>
      <c r="K5" s="16" t="s">
        <v>55</v>
      </c>
      <c r="L5" s="44" t="s">
        <v>78</v>
      </c>
      <c r="M5" s="44"/>
      <c r="N5" s="44"/>
      <c r="O5" s="38" t="s">
        <v>86</v>
      </c>
      <c r="P5" s="77" t="s">
        <v>87</v>
      </c>
      <c r="Q5" s="77" t="s">
        <v>259</v>
      </c>
      <c r="R5" s="185" t="s">
        <v>259</v>
      </c>
      <c r="S5" s="102" t="s">
        <v>250</v>
      </c>
      <c r="T5" s="98">
        <v>1</v>
      </c>
    </row>
    <row r="6" spans="1:21" ht="159.75" customHeight="1" x14ac:dyDescent="0.3">
      <c r="A6" s="31">
        <v>3</v>
      </c>
      <c r="B6" s="49" t="s">
        <v>88</v>
      </c>
      <c r="C6" s="39" t="s">
        <v>89</v>
      </c>
      <c r="D6" s="37" t="s">
        <v>90</v>
      </c>
      <c r="E6" s="39" t="s">
        <v>91</v>
      </c>
      <c r="F6" s="46" t="s">
        <v>78</v>
      </c>
      <c r="G6" s="46"/>
      <c r="H6" s="46"/>
      <c r="I6" s="46"/>
      <c r="J6" s="46"/>
      <c r="K6" s="16" t="s">
        <v>92</v>
      </c>
      <c r="L6" s="45"/>
      <c r="M6" s="45"/>
      <c r="N6" s="45"/>
      <c r="O6" s="17" t="s">
        <v>93</v>
      </c>
      <c r="P6" s="77" t="s">
        <v>13</v>
      </c>
      <c r="Q6" s="208" t="s">
        <v>260</v>
      </c>
      <c r="R6" s="209" t="s">
        <v>307</v>
      </c>
      <c r="S6" s="172" t="s">
        <v>303</v>
      </c>
      <c r="T6" s="213">
        <v>0.5</v>
      </c>
    </row>
    <row r="7" spans="1:21" s="32" customFormat="1" ht="271.5" customHeight="1" x14ac:dyDescent="0.3">
      <c r="A7" s="31">
        <v>4</v>
      </c>
      <c r="B7" s="18" t="s">
        <v>94</v>
      </c>
      <c r="C7" s="37" t="s">
        <v>95</v>
      </c>
      <c r="D7" s="39" t="s">
        <v>96</v>
      </c>
      <c r="E7" s="39" t="s">
        <v>97</v>
      </c>
      <c r="F7" s="45"/>
      <c r="G7" s="46" t="s">
        <v>79</v>
      </c>
      <c r="H7" s="46" t="s">
        <v>79</v>
      </c>
      <c r="I7" s="46"/>
      <c r="J7" s="46"/>
      <c r="K7" s="16" t="s">
        <v>98</v>
      </c>
      <c r="L7" s="45"/>
      <c r="M7" s="45"/>
      <c r="N7" s="45" t="s">
        <v>79</v>
      </c>
      <c r="O7" s="38" t="s">
        <v>99</v>
      </c>
      <c r="P7" s="77" t="s">
        <v>13</v>
      </c>
      <c r="Q7" s="208" t="s">
        <v>261</v>
      </c>
      <c r="R7" s="209" t="s">
        <v>306</v>
      </c>
      <c r="S7" s="102" t="s">
        <v>347</v>
      </c>
      <c r="T7" s="98">
        <v>1</v>
      </c>
    </row>
    <row r="8" spans="1:21" ht="300" customHeight="1" x14ac:dyDescent="0.3">
      <c r="A8" s="30">
        <v>5</v>
      </c>
      <c r="B8" s="49" t="s">
        <v>74</v>
      </c>
      <c r="C8" s="39" t="s">
        <v>100</v>
      </c>
      <c r="D8" s="39" t="s">
        <v>101</v>
      </c>
      <c r="E8" s="39" t="s">
        <v>102</v>
      </c>
      <c r="F8" s="45"/>
      <c r="G8" s="45" t="s">
        <v>78</v>
      </c>
      <c r="H8" s="45" t="s">
        <v>78</v>
      </c>
      <c r="I8" s="45"/>
      <c r="J8" s="45"/>
      <c r="K8" s="16" t="s">
        <v>103</v>
      </c>
      <c r="L8" s="45"/>
      <c r="M8" s="45" t="s">
        <v>79</v>
      </c>
      <c r="N8" s="45"/>
      <c r="O8" s="38" t="s">
        <v>86</v>
      </c>
      <c r="P8" s="77" t="s">
        <v>13</v>
      </c>
      <c r="Q8" s="77" t="s">
        <v>283</v>
      </c>
      <c r="R8" s="186" t="s">
        <v>305</v>
      </c>
      <c r="S8" s="102" t="s">
        <v>262</v>
      </c>
      <c r="T8" s="98">
        <v>1</v>
      </c>
    </row>
    <row r="9" spans="1:21" ht="95.25" customHeight="1" x14ac:dyDescent="0.3">
      <c r="A9" s="31">
        <v>6</v>
      </c>
      <c r="B9" s="49" t="s">
        <v>74</v>
      </c>
      <c r="C9" s="39" t="s">
        <v>104</v>
      </c>
      <c r="D9" s="233" t="s">
        <v>105</v>
      </c>
      <c r="E9" s="39" t="s">
        <v>106</v>
      </c>
      <c r="F9" s="45"/>
      <c r="G9" s="45" t="s">
        <v>78</v>
      </c>
      <c r="H9" s="45" t="s">
        <v>78</v>
      </c>
      <c r="I9" s="45"/>
      <c r="J9" s="45"/>
      <c r="K9" s="16" t="s">
        <v>55</v>
      </c>
      <c r="L9" s="45"/>
      <c r="M9" s="45" t="s">
        <v>79</v>
      </c>
      <c r="N9" s="45"/>
      <c r="O9" s="38" t="s">
        <v>107</v>
      </c>
      <c r="P9" s="77" t="s">
        <v>13</v>
      </c>
      <c r="Q9" s="77" t="s">
        <v>13</v>
      </c>
      <c r="R9" s="77" t="s">
        <v>313</v>
      </c>
      <c r="S9" s="172" t="s">
        <v>309</v>
      </c>
      <c r="T9" s="98">
        <v>1</v>
      </c>
    </row>
    <row r="10" spans="1:21" ht="124.5" customHeight="1" x14ac:dyDescent="0.3">
      <c r="A10" s="31">
        <v>7</v>
      </c>
      <c r="B10" s="49" t="s">
        <v>74</v>
      </c>
      <c r="C10" s="39" t="s">
        <v>108</v>
      </c>
      <c r="D10" s="234"/>
      <c r="E10" s="39" t="s">
        <v>109</v>
      </c>
      <c r="F10" s="45"/>
      <c r="G10" s="45" t="s">
        <v>78</v>
      </c>
      <c r="H10" s="45" t="s">
        <v>78</v>
      </c>
      <c r="I10" s="45"/>
      <c r="J10" s="45"/>
      <c r="K10" s="16" t="s">
        <v>110</v>
      </c>
      <c r="L10" s="45"/>
      <c r="M10" s="45" t="s">
        <v>79</v>
      </c>
      <c r="N10" s="45"/>
      <c r="O10" s="38" t="s">
        <v>111</v>
      </c>
      <c r="P10" s="77" t="s">
        <v>13</v>
      </c>
      <c r="Q10" s="77" t="s">
        <v>13</v>
      </c>
      <c r="R10" s="187" t="s">
        <v>312</v>
      </c>
      <c r="S10" s="172" t="s">
        <v>308</v>
      </c>
      <c r="T10" s="98">
        <v>1</v>
      </c>
    </row>
    <row r="11" spans="1:21" ht="90" customHeight="1" x14ac:dyDescent="0.3">
      <c r="A11" s="30">
        <v>8</v>
      </c>
      <c r="B11" s="49" t="s">
        <v>74</v>
      </c>
      <c r="C11" s="39" t="s">
        <v>112</v>
      </c>
      <c r="D11" s="39" t="s">
        <v>113</v>
      </c>
      <c r="E11" s="39" t="s">
        <v>114</v>
      </c>
      <c r="F11" s="45"/>
      <c r="G11" s="45" t="s">
        <v>78</v>
      </c>
      <c r="H11" s="45" t="s">
        <v>78</v>
      </c>
      <c r="I11" s="45"/>
      <c r="J11" s="45"/>
      <c r="K11" s="16" t="s">
        <v>110</v>
      </c>
      <c r="L11" s="45"/>
      <c r="M11" s="45" t="s">
        <v>79</v>
      </c>
      <c r="N11" s="45"/>
      <c r="O11" s="38" t="s">
        <v>111</v>
      </c>
      <c r="P11" s="77" t="s">
        <v>13</v>
      </c>
      <c r="Q11" s="77" t="s">
        <v>13</v>
      </c>
      <c r="R11" s="39" t="s">
        <v>311</v>
      </c>
      <c r="S11" s="102" t="s">
        <v>304</v>
      </c>
      <c r="T11" s="98">
        <v>1</v>
      </c>
    </row>
    <row r="12" spans="1:21" ht="177" customHeight="1" x14ac:dyDescent="0.3">
      <c r="A12" s="31">
        <v>9</v>
      </c>
      <c r="B12" s="49" t="s">
        <v>115</v>
      </c>
      <c r="C12" s="39" t="s">
        <v>116</v>
      </c>
      <c r="D12" s="37" t="s">
        <v>117</v>
      </c>
      <c r="E12" s="39" t="s">
        <v>118</v>
      </c>
      <c r="F12" s="45"/>
      <c r="G12" s="45"/>
      <c r="H12" s="45"/>
      <c r="I12" s="45" t="s">
        <v>78</v>
      </c>
      <c r="J12" s="45" t="s">
        <v>78</v>
      </c>
      <c r="K12" s="16" t="s">
        <v>55</v>
      </c>
      <c r="L12" s="45"/>
      <c r="M12" s="45" t="s">
        <v>79</v>
      </c>
      <c r="N12" s="45"/>
      <c r="O12" s="18" t="s">
        <v>119</v>
      </c>
      <c r="P12" s="77" t="s">
        <v>13</v>
      </c>
      <c r="Q12" s="77" t="s">
        <v>13</v>
      </c>
      <c r="R12" s="187" t="s">
        <v>299</v>
      </c>
      <c r="S12" s="102" t="s">
        <v>310</v>
      </c>
      <c r="T12" s="98">
        <v>1</v>
      </c>
    </row>
    <row r="13" spans="1:21" ht="48" customHeight="1" x14ac:dyDescent="0.3">
      <c r="A13" s="31">
        <v>10</v>
      </c>
      <c r="B13" s="49" t="s">
        <v>120</v>
      </c>
      <c r="C13" s="39" t="s">
        <v>121</v>
      </c>
      <c r="D13" s="37" t="s">
        <v>122</v>
      </c>
      <c r="E13" s="39" t="s">
        <v>123</v>
      </c>
      <c r="F13" s="45"/>
      <c r="G13" s="45"/>
      <c r="H13" s="45"/>
      <c r="I13" s="45" t="s">
        <v>78</v>
      </c>
      <c r="J13" s="45" t="s">
        <v>78</v>
      </c>
      <c r="K13" s="16" t="s">
        <v>55</v>
      </c>
      <c r="L13" s="45"/>
      <c r="M13" s="45" t="s">
        <v>79</v>
      </c>
      <c r="N13" s="45"/>
      <c r="O13" s="18" t="s">
        <v>119</v>
      </c>
      <c r="P13" s="77" t="s">
        <v>13</v>
      </c>
      <c r="Q13" s="77" t="s">
        <v>13</v>
      </c>
      <c r="R13" s="181" t="s">
        <v>300</v>
      </c>
      <c r="S13" s="102" t="s">
        <v>224</v>
      </c>
      <c r="T13" s="98">
        <v>0</v>
      </c>
    </row>
    <row r="14" spans="1:21" ht="63.75" customHeight="1" x14ac:dyDescent="0.3">
      <c r="A14" s="30">
        <v>11</v>
      </c>
      <c r="B14" s="49" t="s">
        <v>120</v>
      </c>
      <c r="C14" s="39" t="s">
        <v>124</v>
      </c>
      <c r="D14" s="39" t="s">
        <v>125</v>
      </c>
      <c r="E14" s="39" t="s">
        <v>126</v>
      </c>
      <c r="F14" s="45"/>
      <c r="G14" s="45"/>
      <c r="H14" s="45"/>
      <c r="I14" s="45"/>
      <c r="J14" s="45" t="s">
        <v>78</v>
      </c>
      <c r="K14" s="16" t="s">
        <v>55</v>
      </c>
      <c r="L14" s="45"/>
      <c r="M14" s="45"/>
      <c r="N14" s="45"/>
      <c r="O14" s="18" t="s">
        <v>119</v>
      </c>
      <c r="P14" s="77" t="s">
        <v>13</v>
      </c>
      <c r="Q14" s="77" t="s">
        <v>13</v>
      </c>
      <c r="R14" s="188" t="s">
        <v>301</v>
      </c>
      <c r="S14" s="102" t="s">
        <v>224</v>
      </c>
      <c r="T14" s="98">
        <v>0</v>
      </c>
    </row>
    <row r="15" spans="1:21" ht="72" customHeight="1" thickBot="1" x14ac:dyDescent="0.35">
      <c r="A15" s="31">
        <v>12</v>
      </c>
      <c r="B15" s="18" t="s">
        <v>120</v>
      </c>
      <c r="C15" s="40" t="s">
        <v>127</v>
      </c>
      <c r="D15" s="17" t="s">
        <v>128</v>
      </c>
      <c r="E15" s="17" t="s">
        <v>129</v>
      </c>
      <c r="F15" s="46"/>
      <c r="G15" s="46"/>
      <c r="H15" s="46"/>
      <c r="I15" s="46"/>
      <c r="J15" s="46" t="s">
        <v>78</v>
      </c>
      <c r="K15" s="17" t="s">
        <v>38</v>
      </c>
      <c r="L15" s="45"/>
      <c r="M15" s="45" t="s">
        <v>79</v>
      </c>
      <c r="N15" s="45" t="s">
        <v>79</v>
      </c>
      <c r="O15" s="17" t="s">
        <v>130</v>
      </c>
      <c r="P15" s="77" t="s">
        <v>13</v>
      </c>
      <c r="Q15" s="16" t="s">
        <v>13</v>
      </c>
      <c r="R15" s="184" t="s">
        <v>302</v>
      </c>
      <c r="S15" s="214" t="s">
        <v>349</v>
      </c>
      <c r="T15" s="166">
        <v>1</v>
      </c>
    </row>
    <row r="16" spans="1:21" ht="30" customHeight="1" thickBot="1" x14ac:dyDescent="0.3">
      <c r="R16" s="189"/>
      <c r="S16" s="192" t="s">
        <v>221</v>
      </c>
      <c r="T16" s="193">
        <f>AVERAGE(T4:T15)</f>
        <v>0.79166666666666663</v>
      </c>
      <c r="U16" s="171"/>
    </row>
    <row r="17" spans="2:18" x14ac:dyDescent="0.25">
      <c r="R17" s="189"/>
    </row>
    <row r="18" spans="2:18" x14ac:dyDescent="0.25">
      <c r="R18" s="189"/>
    </row>
    <row r="19" spans="2:18" x14ac:dyDescent="0.25">
      <c r="B19" s="33" t="s">
        <v>41</v>
      </c>
      <c r="O19" s="31"/>
      <c r="R19" s="189"/>
    </row>
    <row r="20" spans="2:18" x14ac:dyDescent="0.25">
      <c r="O20" s="31"/>
      <c r="R20" s="189"/>
    </row>
    <row r="21" spans="2:18" x14ac:dyDescent="0.25">
      <c r="O21" s="31"/>
      <c r="R21" s="190"/>
    </row>
    <row r="22" spans="2:18" x14ac:dyDescent="0.25">
      <c r="O22" s="31"/>
      <c r="R22" s="190"/>
    </row>
    <row r="23" spans="2:18" x14ac:dyDescent="0.25">
      <c r="O23" s="31"/>
      <c r="R23" s="190"/>
    </row>
    <row r="24" spans="2:18" x14ac:dyDescent="0.25">
      <c r="O24" s="31"/>
      <c r="R24" s="190"/>
    </row>
    <row r="25" spans="2:18" x14ac:dyDescent="0.25">
      <c r="O25" s="31"/>
      <c r="R25" s="190"/>
    </row>
    <row r="26" spans="2:18" x14ac:dyDescent="0.25">
      <c r="R26" s="190"/>
    </row>
    <row r="27" spans="2:18" x14ac:dyDescent="0.25">
      <c r="R27" s="191"/>
    </row>
    <row r="28" spans="2:18" x14ac:dyDescent="0.25">
      <c r="R28" s="191"/>
    </row>
    <row r="29" spans="2:18" x14ac:dyDescent="0.25">
      <c r="R29" s="190"/>
    </row>
    <row r="30" spans="2:18" x14ac:dyDescent="0.25">
      <c r="R30" s="189"/>
    </row>
  </sheetData>
  <mergeCells count="3">
    <mergeCell ref="D9:D10"/>
    <mergeCell ref="C1:P1"/>
    <mergeCell ref="B2:P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L25"/>
  <sheetViews>
    <sheetView showGridLines="0" topLeftCell="A2" zoomScale="70" zoomScaleNormal="70" workbookViewId="0">
      <pane xSplit="4" ySplit="1" topLeftCell="I3" activePane="bottomRight" state="frozen"/>
      <selection activeCell="A2" sqref="A2"/>
      <selection pane="topRight" activeCell="E2" sqref="E2"/>
      <selection pane="bottomLeft" activeCell="A3" sqref="A3"/>
      <selection pane="bottomRight" activeCell="J3" sqref="J3"/>
    </sheetView>
  </sheetViews>
  <sheetFormatPr baseColWidth="10" defaultColWidth="11.44140625" defaultRowHeight="13.8" x14ac:dyDescent="0.25"/>
  <cols>
    <col min="1" max="1" width="5.33203125" style="83" customWidth="1"/>
    <col min="2" max="2" width="31.33203125" style="68" customWidth="1"/>
    <col min="3" max="3" width="47" style="80" customWidth="1"/>
    <col min="4" max="4" width="40.44140625" style="80" customWidth="1"/>
    <col min="5" max="5" width="32.5546875" style="80" customWidth="1"/>
    <col min="6" max="6" width="36.88671875" style="84" customWidth="1"/>
    <col min="7" max="9" width="44.88671875" style="80" customWidth="1"/>
    <col min="10" max="10" width="50" style="105" customWidth="1"/>
    <col min="11" max="11" width="26" style="141" customWidth="1"/>
    <col min="12" max="12" width="14" style="80" bestFit="1" customWidth="1"/>
    <col min="13" max="16384" width="11.44140625" style="80"/>
  </cols>
  <sheetData>
    <row r="1" spans="1:12" ht="64.5" customHeight="1" thickTop="1" thickBot="1" x14ac:dyDescent="0.3">
      <c r="A1" s="237"/>
      <c r="B1" s="238"/>
      <c r="C1" s="239" t="s">
        <v>131</v>
      </c>
      <c r="D1" s="240"/>
      <c r="E1" s="240"/>
      <c r="F1" s="240"/>
      <c r="G1" s="241"/>
      <c r="H1" s="160"/>
      <c r="I1" s="160"/>
    </row>
    <row r="2" spans="1:12" s="29" customFormat="1" ht="56.25" customHeight="1" thickTop="1" thickBot="1" x14ac:dyDescent="0.35">
      <c r="A2" s="47" t="s">
        <v>1</v>
      </c>
      <c r="B2" s="47" t="s">
        <v>2</v>
      </c>
      <c r="C2" s="47" t="s">
        <v>3</v>
      </c>
      <c r="D2" s="47" t="s">
        <v>4</v>
      </c>
      <c r="E2" s="47" t="s">
        <v>5</v>
      </c>
      <c r="F2" s="47" t="s">
        <v>6</v>
      </c>
      <c r="G2" s="104" t="s">
        <v>7</v>
      </c>
      <c r="H2" s="161" t="s">
        <v>251</v>
      </c>
      <c r="I2" s="194" t="s">
        <v>320</v>
      </c>
      <c r="J2" s="107" t="s">
        <v>219</v>
      </c>
      <c r="K2" s="142" t="s">
        <v>220</v>
      </c>
    </row>
    <row r="3" spans="1:12" s="29" customFormat="1" ht="168.75" customHeight="1" x14ac:dyDescent="0.3">
      <c r="A3" s="41">
        <v>1</v>
      </c>
      <c r="B3" s="49" t="s">
        <v>132</v>
      </c>
      <c r="C3" s="59" t="s">
        <v>133</v>
      </c>
      <c r="D3" s="41" t="s">
        <v>134</v>
      </c>
      <c r="E3" s="18" t="s">
        <v>135</v>
      </c>
      <c r="F3" s="18" t="s">
        <v>136</v>
      </c>
      <c r="G3" s="81" t="s">
        <v>13</v>
      </c>
      <c r="H3" s="17" t="s">
        <v>284</v>
      </c>
      <c r="I3" s="78" t="s">
        <v>314</v>
      </c>
      <c r="J3" s="173" t="s">
        <v>321</v>
      </c>
      <c r="K3" s="174">
        <v>0</v>
      </c>
    </row>
    <row r="4" spans="1:12" s="29" customFormat="1" ht="225.75" customHeight="1" x14ac:dyDescent="0.3">
      <c r="A4" s="41">
        <f>+A3+1</f>
        <v>2</v>
      </c>
      <c r="B4" s="41" t="s">
        <v>137</v>
      </c>
      <c r="C4" s="59" t="s">
        <v>138</v>
      </c>
      <c r="D4" s="41" t="s">
        <v>139</v>
      </c>
      <c r="E4" s="41" t="s">
        <v>140</v>
      </c>
      <c r="F4" s="41" t="s">
        <v>56</v>
      </c>
      <c r="G4" s="81" t="s">
        <v>141</v>
      </c>
      <c r="H4" s="17" t="s">
        <v>286</v>
      </c>
      <c r="I4" s="78" t="s">
        <v>315</v>
      </c>
      <c r="J4" s="106" t="s">
        <v>287</v>
      </c>
      <c r="K4" s="175">
        <v>0.5</v>
      </c>
    </row>
    <row r="5" spans="1:12" ht="114" customHeight="1" x14ac:dyDescent="0.3">
      <c r="A5" s="41">
        <f t="shared" ref="A5:A9" si="0">+A4+1</f>
        <v>3</v>
      </c>
      <c r="B5" s="49" t="s">
        <v>137</v>
      </c>
      <c r="C5" s="37" t="s">
        <v>142</v>
      </c>
      <c r="D5" s="37" t="s">
        <v>143</v>
      </c>
      <c r="E5" s="18" t="s">
        <v>140</v>
      </c>
      <c r="F5" s="18" t="s">
        <v>144</v>
      </c>
      <c r="G5" s="81" t="s">
        <v>145</v>
      </c>
      <c r="H5" s="17" t="s">
        <v>263</v>
      </c>
      <c r="I5" s="78" t="s">
        <v>316</v>
      </c>
      <c r="J5" s="106" t="s">
        <v>322</v>
      </c>
      <c r="K5" s="144">
        <v>1</v>
      </c>
    </row>
    <row r="6" spans="1:12" ht="324" customHeight="1" x14ac:dyDescent="0.3">
      <c r="A6" s="41">
        <f t="shared" si="0"/>
        <v>4</v>
      </c>
      <c r="B6" s="49" t="s">
        <v>146</v>
      </c>
      <c r="C6" s="51" t="s">
        <v>147</v>
      </c>
      <c r="D6" s="17" t="s">
        <v>148</v>
      </c>
      <c r="E6" s="50" t="s">
        <v>149</v>
      </c>
      <c r="F6" s="50" t="s">
        <v>150</v>
      </c>
      <c r="G6" s="85" t="s">
        <v>151</v>
      </c>
      <c r="H6" s="17" t="s">
        <v>264</v>
      </c>
      <c r="I6" s="78" t="s">
        <v>317</v>
      </c>
      <c r="J6" s="162" t="s">
        <v>323</v>
      </c>
      <c r="K6" s="175">
        <v>0.9</v>
      </c>
    </row>
    <row r="7" spans="1:12" ht="246" customHeight="1" x14ac:dyDescent="0.3">
      <c r="A7" s="41">
        <f t="shared" si="0"/>
        <v>5</v>
      </c>
      <c r="B7" s="49" t="s">
        <v>146</v>
      </c>
      <c r="C7" s="60" t="s">
        <v>152</v>
      </c>
      <c r="D7" s="39" t="s">
        <v>153</v>
      </c>
      <c r="E7" s="39" t="s">
        <v>154</v>
      </c>
      <c r="F7" s="39" t="s">
        <v>93</v>
      </c>
      <c r="G7" s="81" t="s">
        <v>13</v>
      </c>
      <c r="H7" s="17" t="s">
        <v>266</v>
      </c>
      <c r="I7" s="78" t="s">
        <v>318</v>
      </c>
      <c r="J7" s="106" t="s">
        <v>324</v>
      </c>
      <c r="K7" s="175">
        <v>1</v>
      </c>
    </row>
    <row r="8" spans="1:12" ht="93.75" customHeight="1" x14ac:dyDescent="0.3">
      <c r="A8" s="41">
        <f t="shared" si="0"/>
        <v>6</v>
      </c>
      <c r="B8" s="49" t="s">
        <v>155</v>
      </c>
      <c r="C8" s="37" t="s">
        <v>156</v>
      </c>
      <c r="D8" s="37" t="s">
        <v>157</v>
      </c>
      <c r="E8" s="39" t="s">
        <v>158</v>
      </c>
      <c r="F8" s="39" t="s">
        <v>159</v>
      </c>
      <c r="G8" s="81" t="s">
        <v>160</v>
      </c>
      <c r="H8" s="17" t="s">
        <v>160</v>
      </c>
      <c r="I8" s="78" t="s">
        <v>319</v>
      </c>
      <c r="J8" s="163" t="s">
        <v>249</v>
      </c>
      <c r="K8" s="164">
        <v>1</v>
      </c>
      <c r="L8" s="143"/>
    </row>
    <row r="9" spans="1:12" ht="126" customHeight="1" x14ac:dyDescent="0.3">
      <c r="A9" s="41">
        <f t="shared" si="0"/>
        <v>7</v>
      </c>
      <c r="B9" s="48" t="s">
        <v>161</v>
      </c>
      <c r="C9" s="48" t="s">
        <v>162</v>
      </c>
      <c r="D9" s="48" t="s">
        <v>163</v>
      </c>
      <c r="E9" s="39" t="s">
        <v>140</v>
      </c>
      <c r="F9" s="39" t="s">
        <v>164</v>
      </c>
      <c r="G9" s="81" t="s">
        <v>13</v>
      </c>
      <c r="H9" s="17" t="s">
        <v>265</v>
      </c>
      <c r="I9" s="78" t="s">
        <v>265</v>
      </c>
      <c r="J9" s="165" t="s">
        <v>325</v>
      </c>
      <c r="K9" s="166">
        <v>1</v>
      </c>
    </row>
    <row r="10" spans="1:12" ht="27.6" x14ac:dyDescent="0.25">
      <c r="A10" s="82" t="s">
        <v>165</v>
      </c>
      <c r="F10" s="80"/>
      <c r="J10" s="195" t="s">
        <v>221</v>
      </c>
      <c r="K10" s="196">
        <f>SUBTOTAL(101,Tabla5[CUMPLIMIENTO])</f>
        <v>0.77142857142857146</v>
      </c>
    </row>
    <row r="11" spans="1:12" x14ac:dyDescent="0.25">
      <c r="F11" s="80"/>
    </row>
    <row r="12" spans="1:12" x14ac:dyDescent="0.25">
      <c r="F12" s="80"/>
    </row>
    <row r="13" spans="1:12" x14ac:dyDescent="0.25">
      <c r="F13" s="80"/>
    </row>
    <row r="14" spans="1:12" x14ac:dyDescent="0.25">
      <c r="F14" s="80"/>
    </row>
    <row r="15" spans="1:12" x14ac:dyDescent="0.25">
      <c r="F15" s="80"/>
    </row>
    <row r="16" spans="1:12" x14ac:dyDescent="0.25">
      <c r="F16" s="80"/>
    </row>
    <row r="17" spans="6:6" x14ac:dyDescent="0.25">
      <c r="F17" s="80"/>
    </row>
    <row r="18" spans="6:6" x14ac:dyDescent="0.25">
      <c r="F18" s="80"/>
    </row>
    <row r="19" spans="6:6" x14ac:dyDescent="0.25">
      <c r="F19" s="80"/>
    </row>
    <row r="20" spans="6:6" x14ac:dyDescent="0.25">
      <c r="F20" s="80"/>
    </row>
    <row r="21" spans="6:6" x14ac:dyDescent="0.25">
      <c r="F21" s="80"/>
    </row>
    <row r="22" spans="6:6" x14ac:dyDescent="0.25">
      <c r="F22" s="80"/>
    </row>
    <row r="23" spans="6:6" x14ac:dyDescent="0.25">
      <c r="F23" s="80"/>
    </row>
    <row r="24" spans="6:6" x14ac:dyDescent="0.25">
      <c r="F24" s="80"/>
    </row>
    <row r="25" spans="6:6" x14ac:dyDescent="0.25">
      <c r="F25" s="80"/>
    </row>
  </sheetData>
  <mergeCells count="2">
    <mergeCell ref="A1:B1"/>
    <mergeCell ref="C1:G1"/>
  </mergeCells>
  <dataValidations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K33"/>
  <sheetViews>
    <sheetView showGridLines="0" topLeftCell="C2" zoomScale="70" zoomScaleNormal="70" zoomScaleSheetLayoutView="106" workbookViewId="0">
      <pane xSplit="2" ySplit="1" topLeftCell="H3" activePane="bottomRight" state="frozen"/>
      <selection activeCell="C2" sqref="C2"/>
      <selection pane="topRight" activeCell="E2" sqref="E2"/>
      <selection pane="bottomLeft" activeCell="C3" sqref="C3"/>
      <selection pane="bottomRight" activeCell="J3" sqref="J3"/>
    </sheetView>
  </sheetViews>
  <sheetFormatPr baseColWidth="10" defaultColWidth="11.44140625" defaultRowHeight="13.8" x14ac:dyDescent="0.3"/>
  <cols>
    <col min="1" max="1" width="5.6640625" style="68" customWidth="1"/>
    <col min="2" max="2" width="31.33203125" style="68" customWidth="1"/>
    <col min="3" max="3" width="46.109375" style="68" customWidth="1"/>
    <col min="4" max="4" width="45.33203125" style="68" customWidth="1"/>
    <col min="5" max="5" width="35" style="68" customWidth="1"/>
    <col min="6" max="6" width="29.109375" style="69" customWidth="1"/>
    <col min="7" max="7" width="53.6640625" style="68" customWidth="1"/>
    <col min="8" max="8" width="41.6640625" style="68" customWidth="1"/>
    <col min="9" max="9" width="35.33203125" style="68" customWidth="1"/>
    <col min="10" max="10" width="43.109375" style="68" customWidth="1"/>
    <col min="11" max="11" width="18.109375" style="68" customWidth="1"/>
    <col min="12" max="16384" width="11.44140625" style="68"/>
  </cols>
  <sheetData>
    <row r="1" spans="1:11" ht="60.75" customHeight="1" thickTop="1" thickBot="1" x14ac:dyDescent="0.35">
      <c r="A1" s="242"/>
      <c r="B1" s="243"/>
      <c r="C1" s="230" t="s">
        <v>166</v>
      </c>
      <c r="D1" s="231"/>
      <c r="E1" s="231"/>
      <c r="F1" s="231"/>
      <c r="G1" s="232"/>
      <c r="H1" s="156"/>
    </row>
    <row r="2" spans="1:11" s="29" customFormat="1" ht="39.75" customHeight="1" thickTop="1" x14ac:dyDescent="0.3">
      <c r="A2" s="52" t="s">
        <v>1</v>
      </c>
      <c r="B2" s="53" t="s">
        <v>2</v>
      </c>
      <c r="C2" s="53" t="s">
        <v>3</v>
      </c>
      <c r="D2" s="53" t="s">
        <v>4</v>
      </c>
      <c r="E2" s="53" t="s">
        <v>5</v>
      </c>
      <c r="F2" s="54" t="s">
        <v>6</v>
      </c>
      <c r="G2" s="79" t="s">
        <v>7</v>
      </c>
      <c r="H2" s="79" t="s">
        <v>251</v>
      </c>
      <c r="I2" s="79" t="s">
        <v>320</v>
      </c>
      <c r="J2" s="110" t="s">
        <v>219</v>
      </c>
      <c r="K2" s="110" t="s">
        <v>220</v>
      </c>
    </row>
    <row r="3" spans="1:11" s="29" customFormat="1" ht="108.75" customHeight="1" x14ac:dyDescent="0.3">
      <c r="A3" s="61">
        <v>1</v>
      </c>
      <c r="B3" s="49" t="s">
        <v>167</v>
      </c>
      <c r="C3" s="37" t="s">
        <v>168</v>
      </c>
      <c r="D3" s="49" t="s">
        <v>169</v>
      </c>
      <c r="E3" s="49" t="s">
        <v>170</v>
      </c>
      <c r="F3" s="62" t="s">
        <v>171</v>
      </c>
      <c r="G3" s="37" t="s">
        <v>172</v>
      </c>
      <c r="H3" s="168" t="s">
        <v>267</v>
      </c>
      <c r="I3" s="197" t="s">
        <v>326</v>
      </c>
      <c r="J3" s="108" t="s">
        <v>332</v>
      </c>
      <c r="K3" s="111">
        <v>1</v>
      </c>
    </row>
    <row r="4" spans="1:11" s="29" customFormat="1" ht="159" customHeight="1" x14ac:dyDescent="0.3">
      <c r="A4" s="61">
        <f>+A3+1</f>
        <v>2</v>
      </c>
      <c r="B4" s="49" t="s">
        <v>167</v>
      </c>
      <c r="C4" s="37" t="s">
        <v>173</v>
      </c>
      <c r="D4" s="49" t="s">
        <v>174</v>
      </c>
      <c r="E4" s="49" t="s">
        <v>175</v>
      </c>
      <c r="F4" s="62" t="s">
        <v>176</v>
      </c>
      <c r="G4" s="37" t="s">
        <v>177</v>
      </c>
      <c r="H4" s="168" t="s">
        <v>177</v>
      </c>
      <c r="I4" s="168" t="s">
        <v>177</v>
      </c>
      <c r="J4" s="17" t="s">
        <v>274</v>
      </c>
      <c r="K4" s="109">
        <v>1</v>
      </c>
    </row>
    <row r="5" spans="1:11" s="29" customFormat="1" ht="138" customHeight="1" x14ac:dyDescent="0.3">
      <c r="A5" s="61">
        <f>+A4+1</f>
        <v>3</v>
      </c>
      <c r="B5" s="49" t="s">
        <v>167</v>
      </c>
      <c r="C5" s="37" t="s">
        <v>178</v>
      </c>
      <c r="D5" s="18" t="s">
        <v>179</v>
      </c>
      <c r="E5" s="18" t="s">
        <v>154</v>
      </c>
      <c r="F5" s="62" t="s">
        <v>176</v>
      </c>
      <c r="G5" s="37" t="s">
        <v>180</v>
      </c>
      <c r="H5" s="168" t="s">
        <v>268</v>
      </c>
      <c r="I5" s="198" t="s">
        <v>327</v>
      </c>
      <c r="J5" s="17" t="s">
        <v>333</v>
      </c>
      <c r="K5" s="109">
        <v>1</v>
      </c>
    </row>
    <row r="6" spans="1:11" s="29" customFormat="1" ht="345" customHeight="1" x14ac:dyDescent="0.3">
      <c r="A6" s="61">
        <f t="shared" ref="A6:A10" si="0">+A5+1</f>
        <v>4</v>
      </c>
      <c r="B6" s="49" t="s">
        <v>167</v>
      </c>
      <c r="C6" s="37" t="s">
        <v>181</v>
      </c>
      <c r="D6" s="37" t="s">
        <v>182</v>
      </c>
      <c r="E6" s="18" t="s">
        <v>183</v>
      </c>
      <c r="F6" s="62" t="s">
        <v>176</v>
      </c>
      <c r="G6" s="37" t="s">
        <v>184</v>
      </c>
      <c r="H6" s="168" t="s">
        <v>269</v>
      </c>
      <c r="I6" s="168" t="s">
        <v>328</v>
      </c>
      <c r="J6" s="63" t="s">
        <v>348</v>
      </c>
      <c r="K6" s="215">
        <v>0.65</v>
      </c>
    </row>
    <row r="7" spans="1:11" s="29" customFormat="1" ht="154.5" customHeight="1" x14ac:dyDescent="0.3">
      <c r="A7" s="61">
        <f t="shared" si="0"/>
        <v>5</v>
      </c>
      <c r="B7" s="49" t="s">
        <v>185</v>
      </c>
      <c r="C7" s="37" t="s">
        <v>186</v>
      </c>
      <c r="D7" s="18" t="s">
        <v>187</v>
      </c>
      <c r="E7" s="18" t="s">
        <v>175</v>
      </c>
      <c r="F7" s="62" t="s">
        <v>188</v>
      </c>
      <c r="G7" s="37" t="s">
        <v>189</v>
      </c>
      <c r="H7" s="168" t="s">
        <v>270</v>
      </c>
      <c r="I7" s="168" t="s">
        <v>270</v>
      </c>
      <c r="J7" s="17" t="s">
        <v>275</v>
      </c>
      <c r="K7" s="109">
        <v>1</v>
      </c>
    </row>
    <row r="8" spans="1:11" s="29" customFormat="1" ht="271.5" customHeight="1" x14ac:dyDescent="0.3">
      <c r="A8" s="61">
        <f t="shared" si="0"/>
        <v>6</v>
      </c>
      <c r="B8" s="18" t="s">
        <v>190</v>
      </c>
      <c r="C8" s="63" t="s">
        <v>191</v>
      </c>
      <c r="D8" s="63" t="s">
        <v>192</v>
      </c>
      <c r="E8" s="18" t="s">
        <v>11</v>
      </c>
      <c r="F8" s="64" t="s">
        <v>136</v>
      </c>
      <c r="G8" s="63" t="s">
        <v>193</v>
      </c>
      <c r="H8" s="63" t="s">
        <v>271</v>
      </c>
      <c r="I8" s="63" t="s">
        <v>329</v>
      </c>
      <c r="J8" s="17" t="s">
        <v>334</v>
      </c>
      <c r="K8" s="109">
        <v>1</v>
      </c>
    </row>
    <row r="9" spans="1:11" s="29" customFormat="1" ht="96.75" customHeight="1" x14ac:dyDescent="0.3">
      <c r="A9" s="61">
        <f t="shared" si="0"/>
        <v>7</v>
      </c>
      <c r="B9" s="18" t="s">
        <v>194</v>
      </c>
      <c r="C9" s="37" t="s">
        <v>195</v>
      </c>
      <c r="D9" s="49" t="s">
        <v>196</v>
      </c>
      <c r="E9" s="49" t="s">
        <v>197</v>
      </c>
      <c r="F9" s="64" t="s">
        <v>198</v>
      </c>
      <c r="G9" s="37" t="s">
        <v>199</v>
      </c>
      <c r="H9" s="168" t="s">
        <v>272</v>
      </c>
      <c r="I9" s="168" t="s">
        <v>330</v>
      </c>
      <c r="J9" s="153" t="s">
        <v>276</v>
      </c>
      <c r="K9" s="152">
        <v>1</v>
      </c>
    </row>
    <row r="10" spans="1:11" ht="182.25" customHeight="1" x14ac:dyDescent="0.3">
      <c r="A10" s="61">
        <f t="shared" si="0"/>
        <v>8</v>
      </c>
      <c r="B10" s="65" t="s">
        <v>200</v>
      </c>
      <c r="C10" s="70" t="s">
        <v>201</v>
      </c>
      <c r="D10" s="66" t="s">
        <v>202</v>
      </c>
      <c r="E10" s="65" t="s">
        <v>203</v>
      </c>
      <c r="F10" s="67" t="s">
        <v>204</v>
      </c>
      <c r="G10" s="70" t="s">
        <v>205</v>
      </c>
      <c r="H10" s="169" t="s">
        <v>273</v>
      </c>
      <c r="I10" s="169" t="s">
        <v>331</v>
      </c>
      <c r="J10" s="65" t="s">
        <v>335</v>
      </c>
      <c r="K10" s="148">
        <v>1</v>
      </c>
    </row>
    <row r="11" spans="1:11" ht="31.5" customHeight="1" x14ac:dyDescent="0.3">
      <c r="A11" s="145"/>
      <c r="B11" s="26"/>
      <c r="C11" s="146"/>
      <c r="D11" s="26"/>
      <c r="E11" s="26"/>
      <c r="F11" s="147"/>
      <c r="G11" s="70"/>
      <c r="H11" s="167"/>
      <c r="I11" s="167"/>
      <c r="J11" s="149" t="s">
        <v>221</v>
      </c>
      <c r="K11" s="150">
        <f>SUBTOTAL(101,K3:K10)</f>
        <v>0.95625000000000004</v>
      </c>
    </row>
    <row r="12" spans="1:11" x14ac:dyDescent="0.3">
      <c r="F12" s="68"/>
    </row>
    <row r="13" spans="1:11" x14ac:dyDescent="0.3">
      <c r="F13" s="68"/>
    </row>
    <row r="14" spans="1:11" x14ac:dyDescent="0.3">
      <c r="F14" s="68"/>
    </row>
    <row r="15" spans="1:11" x14ac:dyDescent="0.3">
      <c r="F15" s="68"/>
    </row>
    <row r="16" spans="1:11" x14ac:dyDescent="0.3">
      <c r="F16" s="68"/>
    </row>
    <row r="17" spans="6:6" x14ac:dyDescent="0.3">
      <c r="F17" s="68"/>
    </row>
    <row r="18" spans="6:6" x14ac:dyDescent="0.3">
      <c r="F18" s="68"/>
    </row>
    <row r="19" spans="6:6" x14ac:dyDescent="0.3">
      <c r="F19" s="68"/>
    </row>
    <row r="20" spans="6:6" x14ac:dyDescent="0.3">
      <c r="F20" s="68"/>
    </row>
    <row r="21" spans="6:6" x14ac:dyDescent="0.3">
      <c r="F21" s="68"/>
    </row>
    <row r="22" spans="6:6" x14ac:dyDescent="0.3">
      <c r="F22" s="68"/>
    </row>
    <row r="23" spans="6:6" x14ac:dyDescent="0.3">
      <c r="F23" s="68"/>
    </row>
    <row r="24" spans="6:6" x14ac:dyDescent="0.3">
      <c r="F24" s="68"/>
    </row>
    <row r="25" spans="6:6" x14ac:dyDescent="0.3">
      <c r="F25" s="68"/>
    </row>
    <row r="26" spans="6:6" x14ac:dyDescent="0.3">
      <c r="F26" s="68"/>
    </row>
    <row r="27" spans="6:6" x14ac:dyDescent="0.3">
      <c r="F27" s="68"/>
    </row>
    <row r="28" spans="6:6" x14ac:dyDescent="0.3">
      <c r="F28" s="68"/>
    </row>
    <row r="29" spans="6:6" x14ac:dyDescent="0.3">
      <c r="F29" s="68"/>
    </row>
    <row r="30" spans="6:6" x14ac:dyDescent="0.3">
      <c r="F30" s="68"/>
    </row>
    <row r="31" spans="6:6" x14ac:dyDescent="0.3">
      <c r="F31" s="68"/>
    </row>
    <row r="32" spans="6:6" x14ac:dyDescent="0.3">
      <c r="F32" s="68"/>
    </row>
    <row r="33" spans="6:6" x14ac:dyDescent="0.3">
      <c r="F33" s="68"/>
    </row>
  </sheetData>
  <mergeCells count="2">
    <mergeCell ref="A1:B1"/>
    <mergeCell ref="C1:G1"/>
  </mergeCells>
  <phoneticPr fontId="21" type="noConversion"/>
  <dataValidations count="1">
    <dataValidation type="list" allowBlank="1" showInputMessage="1" showErrorMessage="1" sqref="B11:B30"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K27"/>
  <sheetViews>
    <sheetView showGridLines="0" topLeftCell="A2" zoomScale="90" zoomScaleNormal="90" zoomScaleSheetLayoutView="100" workbookViewId="0">
      <pane xSplit="4" ySplit="1" topLeftCell="I5" activePane="bottomRight" state="frozen"/>
      <selection activeCell="A2" sqref="A2"/>
      <selection pane="topRight" activeCell="E2" sqref="E2"/>
      <selection pane="bottomLeft" activeCell="A3" sqref="A3"/>
      <selection pane="bottomRight" activeCell="K5" sqref="K5"/>
    </sheetView>
  </sheetViews>
  <sheetFormatPr baseColWidth="10" defaultColWidth="11.44140625" defaultRowHeight="14.4" x14ac:dyDescent="0.3"/>
  <cols>
    <col min="1" max="1" width="5.44140625" style="1" customWidth="1"/>
    <col min="2" max="2" width="35" style="1" customWidth="1"/>
    <col min="3" max="3" width="53" style="1" customWidth="1"/>
    <col min="4" max="4" width="21.44140625" style="1" customWidth="1"/>
    <col min="5" max="5" width="23.88671875" style="1" customWidth="1"/>
    <col min="6" max="6" width="21.88671875" style="3" customWidth="1"/>
    <col min="7" max="7" width="41.109375" style="1" customWidth="1"/>
    <col min="8" max="9" width="38.44140625" style="1" customWidth="1"/>
    <col min="10" max="10" width="33.5546875" style="1" customWidth="1"/>
    <col min="11" max="11" width="22.44140625" style="1" customWidth="1"/>
    <col min="12" max="16384" width="11.44140625" style="1"/>
  </cols>
  <sheetData>
    <row r="1" spans="1:11" ht="60" customHeight="1" thickTop="1" thickBot="1" x14ac:dyDescent="0.35">
      <c r="A1" s="244"/>
      <c r="B1" s="245"/>
      <c r="C1" s="230" t="s">
        <v>206</v>
      </c>
      <c r="D1" s="231"/>
      <c r="E1" s="231"/>
      <c r="F1" s="231"/>
      <c r="G1" s="232"/>
      <c r="H1" s="156"/>
      <c r="I1" s="156"/>
    </row>
    <row r="2" spans="1:11" s="2" customFormat="1" ht="37.5" customHeight="1" thickTop="1" x14ac:dyDescent="0.3">
      <c r="A2" s="55" t="s">
        <v>1</v>
      </c>
      <c r="B2" s="55" t="s">
        <v>2</v>
      </c>
      <c r="C2" s="55" t="s">
        <v>3</v>
      </c>
      <c r="D2" s="55" t="s">
        <v>4</v>
      </c>
      <c r="E2" s="55" t="s">
        <v>5</v>
      </c>
      <c r="F2" s="55" t="s">
        <v>6</v>
      </c>
      <c r="G2" s="75" t="s">
        <v>7</v>
      </c>
      <c r="H2" s="75" t="s">
        <v>251</v>
      </c>
      <c r="I2" s="75" t="s">
        <v>295</v>
      </c>
      <c r="J2" s="92" t="s">
        <v>219</v>
      </c>
      <c r="K2" s="92" t="s">
        <v>220</v>
      </c>
    </row>
    <row r="3" spans="1:11" ht="69" customHeight="1" x14ac:dyDescent="0.3">
      <c r="A3" s="56">
        <v>1</v>
      </c>
      <c r="B3" s="57" t="s">
        <v>207</v>
      </c>
      <c r="C3" s="57" t="s">
        <v>208</v>
      </c>
      <c r="D3" s="57" t="s">
        <v>209</v>
      </c>
      <c r="E3" s="57" t="s">
        <v>210</v>
      </c>
      <c r="F3" s="58" t="s">
        <v>136</v>
      </c>
      <c r="G3" s="57" t="s">
        <v>211</v>
      </c>
      <c r="H3" s="56" t="s">
        <v>277</v>
      </c>
      <c r="I3" s="199" t="s">
        <v>277</v>
      </c>
      <c r="J3" s="113" t="s">
        <v>225</v>
      </c>
      <c r="K3" s="114">
        <v>1</v>
      </c>
    </row>
    <row r="4" spans="1:11" ht="289.5" customHeight="1" x14ac:dyDescent="0.3">
      <c r="A4" s="56">
        <v>2</v>
      </c>
      <c r="B4" s="57" t="s">
        <v>212</v>
      </c>
      <c r="C4" s="57" t="s">
        <v>213</v>
      </c>
      <c r="D4" s="57" t="s">
        <v>214</v>
      </c>
      <c r="E4" s="57" t="s">
        <v>210</v>
      </c>
      <c r="F4" s="58" t="s">
        <v>215</v>
      </c>
      <c r="G4" s="57" t="s">
        <v>285</v>
      </c>
      <c r="H4" s="56" t="s">
        <v>278</v>
      </c>
      <c r="I4" s="199" t="s">
        <v>336</v>
      </c>
      <c r="J4" s="113" t="s">
        <v>338</v>
      </c>
      <c r="K4" s="216">
        <v>0.25</v>
      </c>
    </row>
    <row r="5" spans="1:11" ht="195.75" customHeight="1" x14ac:dyDescent="0.3">
      <c r="A5" s="56">
        <v>3</v>
      </c>
      <c r="B5" s="57" t="s">
        <v>212</v>
      </c>
      <c r="C5" s="57" t="s">
        <v>216</v>
      </c>
      <c r="D5" s="57" t="s">
        <v>217</v>
      </c>
      <c r="E5" s="57" t="s">
        <v>210</v>
      </c>
      <c r="F5" s="58" t="s">
        <v>111</v>
      </c>
      <c r="G5" s="57" t="s">
        <v>13</v>
      </c>
      <c r="H5" s="56" t="s">
        <v>279</v>
      </c>
      <c r="I5" s="199" t="s">
        <v>337</v>
      </c>
      <c r="J5" s="115" t="s">
        <v>339</v>
      </c>
      <c r="K5" s="116">
        <v>0</v>
      </c>
    </row>
    <row r="6" spans="1:11" ht="18" x14ac:dyDescent="0.3">
      <c r="A6" s="112"/>
      <c r="B6" s="115"/>
      <c r="C6" s="115"/>
      <c r="D6" s="115"/>
      <c r="E6" s="115"/>
      <c r="F6" s="117"/>
      <c r="G6" s="115"/>
      <c r="H6" s="115"/>
      <c r="I6" s="115"/>
      <c r="J6" s="118" t="s">
        <v>221</v>
      </c>
      <c r="K6" s="119">
        <f>SUBTOTAL(101,K3:K5)</f>
        <v>0.41666666666666669</v>
      </c>
    </row>
    <row r="7" spans="1:11" x14ac:dyDescent="0.3">
      <c r="F7" s="1"/>
    </row>
    <row r="8" spans="1:11" x14ac:dyDescent="0.3">
      <c r="F8" s="1"/>
    </row>
    <row r="9" spans="1:11" x14ac:dyDescent="0.3">
      <c r="F9" s="1"/>
    </row>
    <row r="10" spans="1:11" x14ac:dyDescent="0.3">
      <c r="F10" s="1"/>
    </row>
    <row r="11" spans="1:11" x14ac:dyDescent="0.3">
      <c r="F11" s="1"/>
    </row>
    <row r="12" spans="1:11" x14ac:dyDescent="0.3">
      <c r="F12" s="1"/>
    </row>
    <row r="13" spans="1:11" x14ac:dyDescent="0.3">
      <c r="F13" s="1"/>
    </row>
    <row r="14" spans="1:11" x14ac:dyDescent="0.3">
      <c r="F14" s="1"/>
    </row>
    <row r="15" spans="1:11" x14ac:dyDescent="0.3">
      <c r="F15" s="1"/>
    </row>
    <row r="16" spans="1:11" x14ac:dyDescent="0.3">
      <c r="F16" s="1"/>
    </row>
    <row r="17" spans="6:6" x14ac:dyDescent="0.3">
      <c r="F17" s="1"/>
    </row>
    <row r="18" spans="6:6" x14ac:dyDescent="0.3">
      <c r="F18" s="1"/>
    </row>
    <row r="19" spans="6:6" x14ac:dyDescent="0.3">
      <c r="F19" s="1"/>
    </row>
    <row r="20" spans="6:6" x14ac:dyDescent="0.3">
      <c r="F20" s="1"/>
    </row>
    <row r="21" spans="6:6" x14ac:dyDescent="0.3">
      <c r="F21" s="1"/>
    </row>
    <row r="22" spans="6:6" x14ac:dyDescent="0.3">
      <c r="F22" s="1"/>
    </row>
    <row r="23" spans="6:6" x14ac:dyDescent="0.3">
      <c r="F23" s="1"/>
    </row>
    <row r="24" spans="6:6" x14ac:dyDescent="0.3">
      <c r="F24" s="1"/>
    </row>
    <row r="25" spans="6:6" x14ac:dyDescent="0.3">
      <c r="F25" s="1"/>
    </row>
    <row r="26" spans="6:6" x14ac:dyDescent="0.3">
      <c r="F26" s="1"/>
    </row>
    <row r="27" spans="6:6" x14ac:dyDescent="0.3">
      <c r="F27" s="1"/>
    </row>
  </sheetData>
  <mergeCells count="2">
    <mergeCell ref="A1:B1"/>
    <mergeCell ref="C1:G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Gestión del Riesgo </vt:lpstr>
      <vt:lpstr>Racionalización de Tramites</vt:lpstr>
      <vt:lpstr>Rendición de cuentas</vt:lpstr>
      <vt:lpstr>Mejora atención al ciudadano</vt:lpstr>
      <vt:lpstr>Transparencia y acceso Info</vt:lpstr>
      <vt:lpstr>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ROBERT TORRES VELANDIA</cp:lastModifiedBy>
  <cp:revision/>
  <dcterms:created xsi:type="dcterms:W3CDTF">2016-01-18T19:13:57Z</dcterms:created>
  <dcterms:modified xsi:type="dcterms:W3CDTF">2022-01-31T22:39:45Z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