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PÁGINA WEB\2020\6.1\Seguimientos segundo trimestre\"/>
    </mc:Choice>
  </mc:AlternateContent>
  <bookViews>
    <workbookView xWindow="0" yWindow="0" windowWidth="20490" windowHeight="7155"/>
  </bookViews>
  <sheets>
    <sheet name="Hoja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2" l="1"/>
  <c r="M17" i="2" l="1"/>
  <c r="L15" i="2"/>
  <c r="M8" i="2" l="1"/>
  <c r="M7" i="2"/>
  <c r="M14" i="2" l="1"/>
  <c r="M15" i="2" l="1"/>
  <c r="M16" i="2" l="1"/>
  <c r="M13" i="2" l="1"/>
  <c r="M12" i="2"/>
  <c r="M11" i="2"/>
  <c r="M9" i="2"/>
  <c r="K11" i="2" l="1"/>
  <c r="J15" i="2"/>
  <c r="K15" i="2" l="1"/>
  <c r="K17" i="2"/>
  <c r="K16" i="2"/>
  <c r="K14" i="2"/>
  <c r="J14" i="2"/>
  <c r="K13" i="2" l="1"/>
  <c r="K12" i="2"/>
  <c r="K9" i="2"/>
  <c r="K7" i="2"/>
</calcChain>
</file>

<file path=xl/sharedStrings.xml><?xml version="1.0" encoding="utf-8"?>
<sst xmlns="http://schemas.openxmlformats.org/spreadsheetml/2006/main" count="120" uniqueCount="93">
  <si>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</si>
  <si>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</si>
  <si>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</si>
  <si>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</si>
  <si>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</si>
  <si>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</si>
  <si>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</si>
  <si>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</si>
  <si>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</si>
  <si>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</si>
  <si>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</si>
  <si>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</si>
  <si>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</si>
  <si>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Reducir el 5% de consumo en galones de combustible respecto al año anterior</t>
  </si>
  <si>
    <t>Gestion Humana</t>
  </si>
  <si>
    <t>Reducir el 5% del número de horas extras respecto al año anterior</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</si>
  <si>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</si>
  <si>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</si>
  <si>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</si>
  <si>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</si>
  <si>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</si>
  <si>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</si>
  <si>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</si>
  <si>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Enero 15 de 2020</t>
  </si>
  <si>
    <t>Diciembre 30 de 2020</t>
  </si>
  <si>
    <t>Reducción del 3% con respecto al año anterior</t>
  </si>
  <si>
    <t>Febrero 1 de 2020</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</si>
  <si>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</si>
  <si>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</si>
  <si>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</si>
  <si>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</si>
  <si>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</si>
  <si>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</si>
  <si>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</si>
  <si>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</si>
  <si>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Reducir el 5% el gasto en indemnización de vacaciones respecto al año anterior</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</si>
  <si>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</si>
  <si>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</si>
  <si>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</si>
  <si>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</si>
  <si>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</si>
  <si>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</si>
  <si>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</si>
  <si>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</si>
  <si>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</si>
  <si>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</si>
  <si>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AÑO BASE
2019</t>
  </si>
  <si>
    <t>No aplica</t>
  </si>
  <si>
    <t xml:space="preserve">Realizar seguimiento al gasto por indemnización de vacaciones </t>
  </si>
  <si>
    <t>Este es un gasto fijo mensual, su valor corresponde al del plan existente, aquí se reporta consumo tanto de servicio de telefonía celular como de telefonía fija. El último periodo facturado corresponde al 26 de mayo en telefonía celular y al 31 mayo en telefonía fija. El gasto es del 37% del valor total gastado en el año 2019, es favorable debido a que se contrataron planes más económicos hacía finales del año anterior.</t>
  </si>
  <si>
    <t>En comparación con el año base 2019 se han consumido 51 resmas de papel tamaño carta y oficio. Esto equivale al 22% del consumo anual de 2019, porcentaje favorable para el cumplimiento de la meta anual. Esto también es efecto del trabajo en casa donde los documentos que se están manejando son básicamente  digitales.</t>
  </si>
  <si>
    <t>Al segundo trimestre del año, la ejecución por concepto de indemnización de vacaciones es del 38%, este es un gasto no previsible y corresponde al derecho prestacional que tienen los funcionarios que renuncian. El valor aquí acumulado corresponde al 38% del total gastado por el mismo concepto en el 2019 y comprende dos renuncias de personal.</t>
  </si>
  <si>
    <t>En el primer semestre del año se ha gastado el 25% del valor de horas extras del año anterior. Este es un gasto muy controlado en la entidad y su comportamiento es propio de la situación que se atraviesa actualmente en el país por la declararía de emergencia sanitaria por presencia del COVID 19</t>
  </si>
  <si>
    <t>En el primer trimestre se habían obligado dos comisiones que no pudieron ser realizadas y esos recursos fueron reintegrados en este trimestre por eso el reporte señala un valor de gasto acumulado menor al del trimestre anterior. La situación de confinamiento y aislamiento social generada con el COVID 19, obligó a la suspensión de viajes de asistencia técnica y por ende los gastos de viáticos presentan un comportamiento atípico.</t>
  </si>
  <si>
    <t xml:space="preserve">A junio 30 de 2020 se celebraron 42 contratos de Apoyo a la Gestión por valor de $1,174,949,471 . Debe tenerse en cuenta que todos los contratos están debidamente justificados y son estrictamente necesarios para apoyo en las diferentes iniciativas y necesidades misionales.
</t>
  </si>
  <si>
    <t>El valor obligado y pagado corresponde a períodos facturados   hasta el 28 de Abril  y  pagados hasta  el 30 de Junio,  su ejecución con respecto al año 2019 es del 31% y esto se da por la coyuntura que se vive de trabajo en casa .</t>
  </si>
  <si>
    <t xml:space="preserve">CONTRATACION DE PERSONAL PARA LA PRESTACION DE SERVICIOS PROFESIONALES Y DE APOYO A LA GESTION </t>
  </si>
  <si>
    <t xml:space="preserve">LINEAMIENTOS DECRETO </t>
  </si>
  <si>
    <t>TEMAS  DECRETO  PRESIDENCIAL1009  DEL 14 JULIO 2020</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</si>
  <si>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</si>
  <si>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</si>
  <si>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</si>
  <si>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</si>
  <si>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</si>
  <si>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</si>
  <si>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</si>
  <si>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</si>
  <si>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Reducción del 10%  el valor de los viáticos de comisiones  en comparación con el año anterior</t>
  </si>
  <si>
    <t>EVENTOS</t>
  </si>
  <si>
    <t xml:space="preserve"> VEHICULOS OFICIALES</t>
  </si>
  <si>
    <t>Reducir el  10% del gasto en telefonia con respecto al año anterior</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</si>
  <si>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</si>
  <si>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</si>
  <si>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Reducir en el 5%el número de resmas de papel consumidas respecto al año anterior</t>
  </si>
  <si>
    <t>Reducir el 10% del costo del servicio de energía respecto al año anterior</t>
  </si>
  <si>
    <t>Enero 1 de 2021</t>
  </si>
  <si>
    <t xml:space="preserve">Se cumple con lo ordenado en el Decreto </t>
  </si>
  <si>
    <t xml:space="preserve">SERVICIOS PUBLICOS - ACUEDUCTO  Y RECOLECCION   DE BASURAS </t>
  </si>
  <si>
    <t>N.A.</t>
  </si>
  <si>
    <t>El valor aquí reportado corresponde a lo obligado y pagado hasta junio 30 de 2020. El último periodo de facturación va hasta el 03 de junio  de 2020. El consumo es del 61% en relación con el consumo del año 2019. por servicio de agua y aseo .</t>
  </si>
  <si>
    <t>Oficina Asesora Juridica- Procesos que presentan los Estudios previos</t>
  </si>
  <si>
    <t>Los eventos que se han podido realizar fueron los programados para los dos primeros meses de este año y los desarrollados, se realizaron en el Auditorio del l INCI cumpliendo el Decreto de austeridad</t>
  </si>
  <si>
    <t>En el primer semestre del año se ejecuta por concepto de gasto de combustible para el vehículo de la entidad el 28% del gasto efectuado en el 2019 por el mismo concepto. Se ha visto reducido dada la situación de confinamiento que se presenta actualmente.</t>
  </si>
  <si>
    <t>No se han realizado viajes por comisiones a los territorios, se está trabajando en las regiones mediante la virtualidad esto debido a la situación de confinamiento y aislamiento social generada con la pandemia por el COVID 19, además no hay vuelos en el territorio nacional. La ejecución corresponde a dos vuelos de comisiones canceladas, pendientes de utiliizar o cancelar difinitivamente para reintegro.</t>
  </si>
  <si>
    <t>Solicitar expedición a la empresa contratada para expedición de tiquetes  unicamente  clase económica</t>
  </si>
  <si>
    <t>Reducir el número de comisiones  de servicio sin dejar de atender las necesidades de las regiones.</t>
  </si>
  <si>
    <t>Contratar planes corporativos de telefonía móvil o conmutada que permitan lograr ahorros del 10%, respecto del consumo del año anterior. No se podrán adquirir nuevos equipos de telefonía celular, salvo  las reposiciones de los equipos .</t>
  </si>
  <si>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</si>
  <si>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Utilizar medios digitales, de manera preferente y evitar impresiones. Racionalizar el uso de papel y de tinta. Quedan prohibidas las publicaciones impresas y, en especial, las de costos elevados correspondientes a impresiones a color o en papeles especiales. Las publicaciones de toda entidad deberán hacerse en su espacio web.</t>
  </si>
  <si>
    <t xml:space="preserve">Cumplimiento de las condiciones del Decreto 1009 de Austeridad para su ejecución </t>
  </si>
  <si>
    <t>Reducir el 5% del gasto en acueducto con respecto al año anterior</t>
  </si>
  <si>
    <t>Realizar únicamente los eventos que sean estrictamente necesarios para la entidad y privilegiar, en la organización y desarrollo, el uso de auditorios o espacios  institucionales . Racionalizar  la provisión de refrigerios y almuerzos a los estrictamente necesarios</t>
  </si>
  <si>
    <t xml:space="preserve">Expedición del 100% de tiquetes en clase económica. Reducir 5% con respecto año anteror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</si>
</sst>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8"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b/>
      <sz val="22"/>
      <color theme="1"/>
      <name val="Arial Narrow"/>
      <family val="2"/>
    </font>
    <font>
      <sz val="12"/>
      <color theme="1"/>
      <name val="Arial Narrow"/>
      <family val="2"/>
    </font>
    <font>
      <sz val="12"/>
      <name val="Arial Narrow"/>
      <family val="2"/>
    </font>
    <font>
      <b/>
      <sz val="12"/>
      <color theme="1"/>
      <name val="Arial Narrow"/>
      <family val="2"/>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88">
    <xf numFmtId="0" fontId="0" fillId="0" borderId="0" xfId="0"/>
    <xf numFmtId="0" fontId="1" fillId="0" borderId="0" xfId="0" applyFont="1"/>
    <xf numFmtId="0" fontId="1" fillId="0" borderId="0" xfId="0" applyFont="1" applyAlignment="1">
      <alignment horizontal="center" vertical="center" wrapText="1"/>
    </xf>
    <xf numFmtId="0" fontId="1" fillId="3" borderId="0" xfId="0" applyFont="1" applyFill="1"/>
    <xf numFmtId="0" fontId="1" fillId="3" borderId="0" xfId="0" applyFont="1" applyFill="1" applyAlignment="1">
      <alignment horizontal="center" vertical="center" wrapText="1"/>
    </xf>
    <xf numFmtId="0" fontId="1" fillId="0" borderId="1" xfId="0" applyFont="1" applyBorder="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164" fontId="1" fillId="0" borderId="10" xfId="1" applyFont="1" applyBorder="1" applyAlignment="1">
      <alignment horizontal="center" vertical="center" wrapText="1"/>
    </xf>
    <xf numFmtId="164" fontId="1" fillId="6" borderId="5" xfId="1" applyFont="1" applyFill="1" applyBorder="1" applyAlignment="1">
      <alignment horizontal="center" vertical="center" wrapText="1"/>
    </xf>
    <xf numFmtId="0" fontId="5" fillId="0" borderId="1" xfId="0" applyFont="1" applyBorder="1" applyAlignment="1">
      <alignment horizontal="center" vertical="center" wrapText="1"/>
    </xf>
    <xf numFmtId="10" fontId="1" fillId="6" borderId="6" xfId="2" applyNumberFormat="1" applyFont="1" applyFill="1" applyBorder="1" applyAlignment="1">
      <alignment horizontal="center" vertical="center" wrapText="1"/>
    </xf>
    <xf numFmtId="164" fontId="1" fillId="8" borderId="6" xfId="1" applyFont="1" applyFill="1" applyBorder="1" applyAlignment="1">
      <alignment horizontal="center" vertical="center" wrapText="1"/>
    </xf>
    <xf numFmtId="164" fontId="1" fillId="8" borderId="6" xfId="0" applyNumberFormat="1" applyFont="1" applyFill="1" applyBorder="1" applyAlignment="1">
      <alignment horizontal="center" vertical="center" wrapText="1"/>
    </xf>
    <xf numFmtId="0" fontId="1" fillId="3" borderId="11" xfId="0" applyFont="1" applyFill="1" applyBorder="1" applyAlignment="1">
      <alignment horizontal="left" vertical="center" wrapText="1"/>
    </xf>
    <xf numFmtId="164" fontId="1" fillId="3" borderId="10" xfId="1" applyFont="1" applyFill="1" applyBorder="1" applyAlignment="1">
      <alignment horizontal="center" vertical="center" wrapText="1"/>
    </xf>
    <xf numFmtId="164" fontId="1" fillId="0" borderId="0" xfId="0" applyNumberFormat="1" applyFont="1"/>
    <xf numFmtId="164" fontId="1" fillId="3" borderId="0" xfId="1" applyFont="1" applyFill="1"/>
    <xf numFmtId="164" fontId="1" fillId="3" borderId="0" xfId="0" applyNumberFormat="1" applyFont="1" applyFill="1"/>
    <xf numFmtId="164" fontId="1" fillId="7" borderId="5" xfId="1" applyFont="1" applyFill="1" applyBorder="1" applyAlignment="1">
      <alignment horizontal="center" vertical="center" wrapText="1"/>
    </xf>
    <xf numFmtId="9" fontId="1" fillId="7" borderId="6" xfId="2" applyFont="1" applyFill="1" applyBorder="1" applyAlignment="1">
      <alignment horizontal="center" vertical="center" wrapText="1"/>
    </xf>
    <xf numFmtId="0" fontId="1" fillId="3" borderId="11" xfId="0" applyFont="1" applyFill="1" applyBorder="1" applyAlignment="1">
      <alignment vertical="center" wrapText="1"/>
    </xf>
    <xf numFmtId="0" fontId="1" fillId="3" borderId="11" xfId="0" applyFont="1" applyFill="1" applyBorder="1" applyAlignment="1">
      <alignment horizontal="left" vertical="top" wrapText="1"/>
    </xf>
    <xf numFmtId="10" fontId="1" fillId="3" borderId="0" xfId="2" applyNumberFormat="1" applyFont="1" applyFill="1"/>
    <xf numFmtId="164" fontId="1" fillId="0" borderId="1" xfId="1" applyFont="1" applyBorder="1" applyAlignment="1">
      <alignment horizontal="center" vertical="center" wrapText="1"/>
    </xf>
    <xf numFmtId="164" fontId="1" fillId="6" borderId="1" xfId="1" applyFont="1" applyFill="1" applyBorder="1" applyAlignment="1">
      <alignment horizontal="center" vertical="center" wrapText="1"/>
    </xf>
    <xf numFmtId="10" fontId="1" fillId="6" borderId="1" xfId="2" applyNumberFormat="1" applyFont="1" applyFill="1" applyBorder="1" applyAlignment="1">
      <alignment horizontal="center" vertical="center" wrapText="1"/>
    </xf>
    <xf numFmtId="164" fontId="1" fillId="7" borderId="1" xfId="1" applyFont="1" applyFill="1" applyBorder="1" applyAlignment="1">
      <alignment horizontal="center" vertical="center" wrapText="1"/>
    </xf>
    <xf numFmtId="9" fontId="1" fillId="7"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5" borderId="1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108858</xdr:colOff>
      <xdr:row>1</xdr:row>
      <xdr:rowOff>0</xdr:rowOff>
    </xdr:from>
    <xdr:to>
      <xdr:col>2</xdr:col>
      <xdr:colOff>1918608</xdr:colOff>
      <xdr:row>3</xdr:row>
      <xdr:rowOff>544286</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715" y="204107"/>
          <a:ext cx="1809750" cy="952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tabSelected="1" zoomScale="70" zoomScaleNormal="70" workbookViewId="0">
      <selection activeCell="D7" sqref="D7"/>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9" width="18.7109375" style="1" customWidth="1"/>
    <col min="10" max="13" width="19.85546875" style="1" customWidth="1"/>
    <col min="14" max="17" width="19.85546875" style="1" hidden="1" customWidth="1"/>
    <col min="18" max="18" width="63.5703125" style="3" customWidth="1"/>
    <col min="19" max="19" width="19.85546875" style="3" customWidth="1"/>
    <col min="20" max="22" width="14.42578125" style="3" customWidth="1"/>
    <col min="23" max="82" width="5" style="3"/>
    <col min="83" max="16384" width="5" style="1"/>
  </cols>
  <sheetData>
    <row r="1" spans="1:82" ht="15.75" customHeight="1" x14ac:dyDescent="0.25">
      <c r="A1" s="67"/>
      <c r="B1" s="68"/>
      <c r="C1" s="68"/>
      <c r="D1" s="69"/>
      <c r="E1" s="54"/>
      <c r="F1" s="55"/>
      <c r="G1" s="55"/>
      <c r="H1" s="55"/>
      <c r="I1" s="55"/>
      <c r="J1" s="55"/>
      <c r="K1" s="55"/>
      <c r="L1" s="55"/>
      <c r="M1" s="55"/>
      <c r="N1" s="55"/>
      <c r="O1" s="55"/>
      <c r="P1" s="55"/>
      <c r="Q1" s="55"/>
      <c r="R1" s="56"/>
    </row>
    <row r="2" spans="1:82" ht="15.75" customHeight="1" x14ac:dyDescent="0.25">
      <c r="A2" s="70"/>
      <c r="B2" s="71"/>
      <c r="C2" s="71"/>
      <c r="D2" s="72"/>
      <c r="E2" s="57"/>
      <c r="F2" s="58"/>
      <c r="G2" s="58"/>
      <c r="H2" s="58"/>
      <c r="I2" s="58"/>
      <c r="J2" s="58"/>
      <c r="K2" s="58"/>
      <c r="L2" s="58"/>
      <c r="M2" s="58"/>
      <c r="N2" s="58"/>
      <c r="O2" s="58"/>
      <c r="P2" s="58"/>
      <c r="Q2" s="58"/>
      <c r="R2" s="59"/>
    </row>
    <row r="3" spans="1:82" ht="15.75" customHeight="1" x14ac:dyDescent="0.25">
      <c r="A3" s="70"/>
      <c r="B3" s="71"/>
      <c r="C3" s="71"/>
      <c r="D3" s="72"/>
      <c r="E3" s="57"/>
      <c r="F3" s="58"/>
      <c r="G3" s="58"/>
      <c r="H3" s="58"/>
      <c r="I3" s="58"/>
      <c r="J3" s="58"/>
      <c r="K3" s="58"/>
      <c r="L3" s="58"/>
      <c r="M3" s="58"/>
      <c r="N3" s="58"/>
      <c r="O3" s="58"/>
      <c r="P3" s="58"/>
      <c r="Q3" s="58"/>
      <c r="R3" s="59"/>
      <c r="T3" s="35"/>
      <c r="U3" s="34"/>
      <c r="V3" s="34"/>
    </row>
    <row r="4" spans="1:82" ht="57" customHeight="1" thickBot="1" x14ac:dyDescent="0.3">
      <c r="A4" s="73"/>
      <c r="B4" s="74"/>
      <c r="C4" s="74"/>
      <c r="D4" s="75"/>
      <c r="E4" s="60"/>
      <c r="F4" s="61"/>
      <c r="G4" s="61"/>
      <c r="H4" s="61"/>
      <c r="I4" s="61"/>
      <c r="J4" s="61"/>
      <c r="K4" s="61"/>
      <c r="L4" s="61"/>
      <c r="M4" s="61"/>
      <c r="N4" s="61"/>
      <c r="O4" s="61"/>
      <c r="P4" s="61"/>
      <c r="Q4" s="61"/>
      <c r="R4" s="62"/>
      <c r="S4" s="40"/>
    </row>
    <row r="5" spans="1:82" s="7" customFormat="1" ht="36" customHeight="1" x14ac:dyDescent="0.25">
      <c r="A5" s="86" t="s">
        <v>0</v>
      </c>
      <c r="B5" s="76" t="s">
        <v>58</v>
      </c>
      <c r="C5" s="76" t="s">
        <v>57</v>
      </c>
      <c r="D5" s="76" t="s">
        <v>1</v>
      </c>
      <c r="E5" s="76" t="s">
        <v>2</v>
      </c>
      <c r="F5" s="76" t="s">
        <v>3</v>
      </c>
      <c r="G5" s="76" t="s">
        <v>4</v>
      </c>
      <c r="H5" s="76" t="s">
        <v>5</v>
      </c>
      <c r="I5" s="78" t="s">
        <v>46</v>
      </c>
      <c r="J5" s="80" t="s">
        <v>41</v>
      </c>
      <c r="K5" s="81"/>
      <c r="L5" s="82" t="s">
        <v>40</v>
      </c>
      <c r="M5" s="83"/>
      <c r="N5" s="84" t="s">
        <v>39</v>
      </c>
      <c r="O5" s="85"/>
      <c r="P5" s="63" t="s">
        <v>42</v>
      </c>
      <c r="Q5" s="64"/>
      <c r="R5" s="65" t="s">
        <v>43</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54.95" customHeight="1" x14ac:dyDescent="0.25">
      <c r="A6" s="87"/>
      <c r="B6" s="77"/>
      <c r="C6" s="77"/>
      <c r="D6" s="77"/>
      <c r="E6" s="77"/>
      <c r="F6" s="77"/>
      <c r="G6" s="77"/>
      <c r="H6" s="77"/>
      <c r="I6" s="79"/>
      <c r="J6" s="10" t="s">
        <v>45</v>
      </c>
      <c r="K6" s="11" t="s">
        <v>38</v>
      </c>
      <c r="L6" s="13" t="s">
        <v>45</v>
      </c>
      <c r="M6" s="14" t="s">
        <v>38</v>
      </c>
      <c r="N6" s="16" t="s">
        <v>45</v>
      </c>
      <c r="O6" s="17" t="s">
        <v>38</v>
      </c>
      <c r="P6" s="21" t="s">
        <v>45</v>
      </c>
      <c r="Q6" s="22" t="s">
        <v>38</v>
      </c>
      <c r="R6" s="6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22.25" customHeight="1" x14ac:dyDescent="0.25">
      <c r="A7" s="8">
        <v>1</v>
      </c>
      <c r="B7" s="53" t="s">
        <v>56</v>
      </c>
      <c r="C7" s="5" t="s">
        <v>6</v>
      </c>
      <c r="D7" s="5" t="s">
        <v>59</v>
      </c>
      <c r="E7" s="5" t="s">
        <v>80</v>
      </c>
      <c r="F7" s="5" t="s">
        <v>23</v>
      </c>
      <c r="G7" s="5" t="s">
        <v>24</v>
      </c>
      <c r="H7" s="5" t="s">
        <v>25</v>
      </c>
      <c r="I7" s="25">
        <v>939277443</v>
      </c>
      <c r="J7" s="26">
        <v>113864817</v>
      </c>
      <c r="K7" s="28">
        <f>+J7/I7</f>
        <v>0.12122596773571193</v>
      </c>
      <c r="L7" s="36">
        <v>427561596</v>
      </c>
      <c r="M7" s="37">
        <f>+L7/I7</f>
        <v>0.4552026658219237</v>
      </c>
      <c r="N7" s="18"/>
      <c r="O7" s="19"/>
      <c r="P7" s="23"/>
      <c r="Q7" s="29"/>
      <c r="R7" s="39" t="s">
        <v>54</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95.1" customHeight="1" x14ac:dyDescent="0.25">
      <c r="A8" s="8">
        <v>2</v>
      </c>
      <c r="B8" s="53" t="s">
        <v>63</v>
      </c>
      <c r="C8" s="50" t="s">
        <v>64</v>
      </c>
      <c r="D8" s="5" t="s">
        <v>84</v>
      </c>
      <c r="E8" s="5" t="s">
        <v>8</v>
      </c>
      <c r="F8" s="5" t="s">
        <v>26</v>
      </c>
      <c r="G8" s="5" t="s">
        <v>24</v>
      </c>
      <c r="H8" s="5" t="s">
        <v>92</v>
      </c>
      <c r="I8" s="25">
        <v>64451160</v>
      </c>
      <c r="J8" s="12">
        <v>0</v>
      </c>
      <c r="K8" s="28">
        <v>0</v>
      </c>
      <c r="L8" s="36">
        <v>2047292</v>
      </c>
      <c r="M8" s="37">
        <f>+L8/I8</f>
        <v>3.1765014004402715E-2</v>
      </c>
      <c r="N8" s="18"/>
      <c r="O8" s="19"/>
      <c r="P8" s="23"/>
      <c r="Q8" s="30"/>
      <c r="R8" s="31" t="s">
        <v>83</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13.25" customHeight="1" x14ac:dyDescent="0.25">
      <c r="A9" s="8">
        <v>3</v>
      </c>
      <c r="B9" s="53" t="s">
        <v>65</v>
      </c>
      <c r="C9" s="50" t="s">
        <v>66</v>
      </c>
      <c r="D9" s="50" t="s">
        <v>85</v>
      </c>
      <c r="E9" s="5" t="s">
        <v>9</v>
      </c>
      <c r="F9" s="5" t="s">
        <v>26</v>
      </c>
      <c r="G9" s="5" t="s">
        <v>24</v>
      </c>
      <c r="H9" s="5" t="s">
        <v>67</v>
      </c>
      <c r="I9" s="25">
        <v>81014748</v>
      </c>
      <c r="J9" s="26">
        <v>2826325</v>
      </c>
      <c r="K9" s="28">
        <f>+J9/I9</f>
        <v>3.4886549298406754E-2</v>
      </c>
      <c r="L9" s="36">
        <v>538265</v>
      </c>
      <c r="M9" s="37">
        <f>+L9/I9</f>
        <v>6.6440372066577311E-3</v>
      </c>
      <c r="N9" s="18"/>
      <c r="O9" s="19"/>
      <c r="P9" s="23"/>
      <c r="Q9" s="24"/>
      <c r="R9" s="31" t="s">
        <v>53</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8">
        <v>4</v>
      </c>
      <c r="B10" s="53" t="s">
        <v>68</v>
      </c>
      <c r="C10" s="50" t="s">
        <v>91</v>
      </c>
      <c r="D10" s="50" t="s">
        <v>27</v>
      </c>
      <c r="E10" s="5" t="s">
        <v>10</v>
      </c>
      <c r="F10" s="5" t="s">
        <v>26</v>
      </c>
      <c r="G10" s="5" t="s">
        <v>24</v>
      </c>
      <c r="H10" s="5" t="s">
        <v>11</v>
      </c>
      <c r="I10" s="9" t="s">
        <v>47</v>
      </c>
      <c r="J10" s="12">
        <v>0</v>
      </c>
      <c r="K10" s="28">
        <v>0</v>
      </c>
      <c r="L10" s="15">
        <v>0</v>
      </c>
      <c r="M10" s="37">
        <v>0</v>
      </c>
      <c r="N10" s="18"/>
      <c r="O10" s="19"/>
      <c r="P10" s="23"/>
      <c r="Q10" s="24"/>
      <c r="R10" s="31" t="s">
        <v>81</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94.5" x14ac:dyDescent="0.25">
      <c r="A11" s="8">
        <v>5</v>
      </c>
      <c r="B11" s="53" t="s">
        <v>69</v>
      </c>
      <c r="C11" s="5" t="s">
        <v>12</v>
      </c>
      <c r="D11" s="50" t="s">
        <v>28</v>
      </c>
      <c r="E11" s="5" t="s">
        <v>8</v>
      </c>
      <c r="F11" s="5" t="s">
        <v>29</v>
      </c>
      <c r="G11" s="5" t="s">
        <v>24</v>
      </c>
      <c r="H11" s="5" t="s">
        <v>13</v>
      </c>
      <c r="I11" s="25">
        <v>3770173</v>
      </c>
      <c r="J11" s="26">
        <v>788245</v>
      </c>
      <c r="K11" s="28">
        <f>+J11/I11</f>
        <v>0.20907396026654479</v>
      </c>
      <c r="L11" s="36">
        <v>1044059</v>
      </c>
      <c r="M11" s="37">
        <f t="shared" ref="M11:M16" si="0">+L11/I11</f>
        <v>0.27692601904474939</v>
      </c>
      <c r="N11" s="18"/>
      <c r="O11" s="19"/>
      <c r="P11" s="23"/>
      <c r="Q11" s="24"/>
      <c r="R11" s="20" t="s">
        <v>82</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25">
      <c r="A12" s="8">
        <v>6</v>
      </c>
      <c r="B12" s="53" t="s">
        <v>60</v>
      </c>
      <c r="C12" s="5" t="s">
        <v>31</v>
      </c>
      <c r="D12" s="50" t="s">
        <v>30</v>
      </c>
      <c r="E12" s="5" t="s">
        <v>14</v>
      </c>
      <c r="F12" s="5" t="s">
        <v>29</v>
      </c>
      <c r="G12" s="5" t="s">
        <v>24</v>
      </c>
      <c r="H12" s="5" t="s">
        <v>15</v>
      </c>
      <c r="I12" s="25">
        <v>3066222</v>
      </c>
      <c r="J12" s="26">
        <v>768524</v>
      </c>
      <c r="K12" s="28">
        <f t="shared" ref="K12:K17" si="1">+J12/I12</f>
        <v>0.25064199526322622</v>
      </c>
      <c r="L12" s="36">
        <v>768524</v>
      </c>
      <c r="M12" s="37">
        <f t="shared" si="0"/>
        <v>0.25064199526322622</v>
      </c>
      <c r="N12" s="18"/>
      <c r="O12" s="19"/>
      <c r="P12" s="23"/>
      <c r="Q12" s="24"/>
      <c r="R12" s="38" t="s">
        <v>52</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7.25" customHeight="1" x14ac:dyDescent="0.25">
      <c r="A13" s="8">
        <v>7</v>
      </c>
      <c r="B13" s="53" t="s">
        <v>32</v>
      </c>
      <c r="C13" s="50" t="s">
        <v>33</v>
      </c>
      <c r="D13" s="52" t="s">
        <v>48</v>
      </c>
      <c r="E13" s="5" t="s">
        <v>34</v>
      </c>
      <c r="F13" s="5" t="s">
        <v>29</v>
      </c>
      <c r="G13" s="5" t="s">
        <v>24</v>
      </c>
      <c r="H13" s="5" t="s">
        <v>35</v>
      </c>
      <c r="I13" s="25">
        <v>17387083</v>
      </c>
      <c r="J13" s="26">
        <v>1528570</v>
      </c>
      <c r="K13" s="28">
        <f t="shared" si="1"/>
        <v>8.7914114173147956E-2</v>
      </c>
      <c r="L13" s="36">
        <v>6649537</v>
      </c>
      <c r="M13" s="37">
        <f t="shared" si="0"/>
        <v>0.38244120649795021</v>
      </c>
      <c r="N13" s="18"/>
      <c r="O13" s="19"/>
      <c r="P13" s="23"/>
      <c r="Q13" s="24"/>
      <c r="R13" s="31" t="s">
        <v>51</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86.75" customHeight="1" x14ac:dyDescent="0.25">
      <c r="A14" s="8">
        <v>8</v>
      </c>
      <c r="B14" s="53" t="s">
        <v>36</v>
      </c>
      <c r="C14" s="50" t="s">
        <v>88</v>
      </c>
      <c r="D14" s="50" t="s">
        <v>72</v>
      </c>
      <c r="E14" s="5" t="s">
        <v>16</v>
      </c>
      <c r="F14" s="5" t="s">
        <v>29</v>
      </c>
      <c r="G14" s="5" t="s">
        <v>24</v>
      </c>
      <c r="H14" s="5" t="s">
        <v>73</v>
      </c>
      <c r="I14" s="9">
        <v>237</v>
      </c>
      <c r="J14" s="12">
        <f>31+16</f>
        <v>47</v>
      </c>
      <c r="K14" s="28">
        <f t="shared" si="1"/>
        <v>0.19831223628691982</v>
      </c>
      <c r="L14" s="15">
        <v>51</v>
      </c>
      <c r="M14" s="37">
        <f t="shared" si="0"/>
        <v>0.21518987341772153</v>
      </c>
      <c r="N14" s="18"/>
      <c r="O14" s="19"/>
      <c r="P14" s="23"/>
      <c r="Q14" s="24"/>
      <c r="R14" s="38" t="s">
        <v>50</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59.75" customHeight="1" x14ac:dyDescent="0.25">
      <c r="A15" s="8">
        <v>9</v>
      </c>
      <c r="B15" s="53" t="s">
        <v>37</v>
      </c>
      <c r="C15" s="50" t="s">
        <v>71</v>
      </c>
      <c r="D15" s="50" t="s">
        <v>86</v>
      </c>
      <c r="E15" s="5" t="s">
        <v>17</v>
      </c>
      <c r="F15" s="5" t="s">
        <v>29</v>
      </c>
      <c r="G15" s="5" t="s">
        <v>24</v>
      </c>
      <c r="H15" s="5" t="s">
        <v>70</v>
      </c>
      <c r="I15" s="32">
        <v>19877191</v>
      </c>
      <c r="J15" s="26">
        <f>2499850+1169476</f>
        <v>3669326</v>
      </c>
      <c r="K15" s="28">
        <f t="shared" si="1"/>
        <v>0.18459982600157135</v>
      </c>
      <c r="L15" s="36">
        <f>2334784+4998850</f>
        <v>7333634</v>
      </c>
      <c r="M15" s="37">
        <f t="shared" si="0"/>
        <v>0.36894720184557267</v>
      </c>
      <c r="N15" s="18"/>
      <c r="O15" s="19"/>
      <c r="P15" s="23"/>
      <c r="Q15" s="24"/>
      <c r="R15" s="31" t="s">
        <v>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0.75" customHeight="1" x14ac:dyDescent="0.25">
      <c r="A16" s="8">
        <v>10</v>
      </c>
      <c r="B16" s="53" t="s">
        <v>77</v>
      </c>
      <c r="C16" s="50" t="s">
        <v>18</v>
      </c>
      <c r="D16" s="50" t="s">
        <v>19</v>
      </c>
      <c r="E16" s="27" t="s">
        <v>20</v>
      </c>
      <c r="F16" s="5" t="s">
        <v>29</v>
      </c>
      <c r="G16" s="5" t="s">
        <v>24</v>
      </c>
      <c r="H16" s="5" t="s">
        <v>90</v>
      </c>
      <c r="I16" s="25">
        <f>924779+330780+2624956+561304</f>
        <v>4441819</v>
      </c>
      <c r="J16" s="26">
        <v>434460</v>
      </c>
      <c r="K16" s="28">
        <f t="shared" si="1"/>
        <v>9.7811279568122883E-2</v>
      </c>
      <c r="L16" s="36">
        <v>2700300</v>
      </c>
      <c r="M16" s="37">
        <f t="shared" si="0"/>
        <v>0.60792661745109378</v>
      </c>
      <c r="N16" s="18"/>
      <c r="O16" s="19"/>
      <c r="P16" s="23"/>
      <c r="Q16" s="24"/>
      <c r="R16" s="31" t="s">
        <v>79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96" customHeight="1" x14ac:dyDescent="0.25">
      <c r="A17" s="49">
        <v>11</v>
      </c>
      <c r="B17" s="53" t="s">
        <v>44</v>
      </c>
      <c r="C17" s="50" t="s">
        <v>21</v>
      </c>
      <c r="D17" s="51" t="s">
        <v>22</v>
      </c>
      <c r="E17" s="51" t="s">
        <v>20</v>
      </c>
      <c r="F17" s="5" t="s">
        <v>29</v>
      </c>
      <c r="G17" s="5" t="s">
        <v>24</v>
      </c>
      <c r="H17" s="5" t="s">
        <v>74</v>
      </c>
      <c r="I17" s="41">
        <v>39477895</v>
      </c>
      <c r="J17" s="42">
        <v>5451197</v>
      </c>
      <c r="K17" s="43">
        <f t="shared" si="1"/>
        <v>0.13808226097161463</v>
      </c>
      <c r="L17" s="44">
        <v>12087851</v>
      </c>
      <c r="M17" s="45">
        <f>+L17/I17</f>
        <v>0.30619289604980204</v>
      </c>
      <c r="N17" s="46"/>
      <c r="O17" s="46"/>
      <c r="P17" s="47"/>
      <c r="Q17" s="47"/>
      <c r="R17" s="48" t="s">
        <v>55</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s="2" customFormat="1" ht="164.25" customHeight="1" x14ac:dyDescent="0.25">
      <c r="A18" s="5">
        <v>12</v>
      </c>
      <c r="B18" s="53" t="s">
        <v>61</v>
      </c>
      <c r="C18" s="50" t="s">
        <v>62</v>
      </c>
      <c r="D18" s="50" t="s">
        <v>87</v>
      </c>
      <c r="E18" s="50" t="s">
        <v>7</v>
      </c>
      <c r="F18" s="5" t="s">
        <v>75</v>
      </c>
      <c r="G18" s="5" t="s">
        <v>24</v>
      </c>
      <c r="H18" s="5" t="s">
        <v>89</v>
      </c>
      <c r="I18" s="41" t="s">
        <v>78</v>
      </c>
      <c r="J18" s="42">
        <v>0</v>
      </c>
      <c r="K18" s="43">
        <v>0</v>
      </c>
      <c r="L18" s="44">
        <v>0</v>
      </c>
      <c r="M18" s="45">
        <v>0</v>
      </c>
      <c r="N18" s="46"/>
      <c r="O18" s="46"/>
      <c r="P18" s="47"/>
      <c r="Q18" s="47"/>
      <c r="R18" s="48" t="s">
        <v>76</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row>
    <row r="21" spans="1:82" x14ac:dyDescent="0.25">
      <c r="I21" s="33"/>
    </row>
  </sheetData>
  <mergeCells count="16">
    <mergeCell ref="E1:R4"/>
    <mergeCell ref="P5:Q5"/>
    <mergeCell ref="R5:R6"/>
    <mergeCell ref="A1:D4"/>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cp:lastPrinted>2020-04-20T22:47:38Z</cp:lastPrinted>
  <dcterms:created xsi:type="dcterms:W3CDTF">2019-05-15T13:17:41Z</dcterms:created>
  <dcterms:modified xsi:type="dcterms:W3CDTF">2020-08-03T22:25:00Z</dcterms:modified>
</cp:coreProperties>
</file>