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https://institutonacionalparaciegos-my.sharepoint.com/personal/controlinterno_inci_gov_co1/Documents/Informacion Institucional/2021/Plan Anticorrupción y mapa de riesgos corrupción/Primer cuatrimestre/"/>
    </mc:Choice>
  </mc:AlternateContent>
  <xr:revisionPtr revIDLastSave="352" documentId="8_{0CC8F5EF-6CD3-4F0B-B1FE-4C3DEC30AB72}" xr6:coauthVersionLast="46" xr6:coauthVersionMax="47" xr10:uidLastSave="{7C861CFA-8B09-4033-B5FD-660C118C6452}"/>
  <bookViews>
    <workbookView xWindow="-120" yWindow="-120" windowWidth="20730" windowHeight="11160" xr2:uid="{00000000-000D-0000-FFFF-FFFF00000000}"/>
  </bookViews>
  <sheets>
    <sheet name="Consolidado" sheetId="9" r:id="rId1"/>
    <sheet name="Gestión del Riesgo " sheetId="2" r:id="rId2"/>
    <sheet name="Racionalización de Tramites" sheetId="6" r:id="rId3"/>
    <sheet name="Rendición de cuentas" sheetId="8" r:id="rId4"/>
    <sheet name="Mejora atención al ciudadano" sheetId="3" r:id="rId5"/>
    <sheet name="Transparencia y acceso Info" sheetId="4" r:id="rId6"/>
    <sheet name=" Iniciativas Adicionales" sheetId="5" r:id="rId7"/>
    <sheet name="Hoja1" sheetId="10" r:id="rId8"/>
  </sheets>
  <externalReferences>
    <externalReference r:id="rId9"/>
    <externalReference r:id="rId10"/>
  </externalReferences>
  <definedNames>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5" l="1"/>
  <c r="I5" i="3"/>
  <c r="I11" i="4"/>
  <c r="I10" i="4"/>
  <c r="I10" i="3"/>
  <c r="I8" i="3"/>
  <c r="C15" i="9"/>
  <c r="B15" i="9"/>
  <c r="D14" i="9"/>
  <c r="D13" i="9"/>
  <c r="D12" i="9"/>
  <c r="D11" i="9"/>
  <c r="D10" i="9"/>
  <c r="D9" i="9"/>
  <c r="D15" i="9" l="1"/>
  <c r="R16" i="8" l="1"/>
  <c r="R15" i="8"/>
  <c r="K4" i="6" l="1"/>
  <c r="I10" i="2"/>
  <c r="A4" i="3"/>
  <c r="A5" i="3" s="1"/>
  <c r="A6" i="3" s="1"/>
  <c r="A7" i="3" s="1"/>
  <c r="A8" i="3" s="1"/>
  <c r="A9" i="3" s="1"/>
  <c r="A5" i="2"/>
  <c r="A6" i="2"/>
  <c r="A7" i="2" s="1"/>
  <c r="A8" i="2" s="1"/>
  <c r="A9" i="2" s="1"/>
  <c r="A4" i="2"/>
  <c r="A4" i="4"/>
  <c r="A5" i="4" s="1"/>
  <c r="A6" i="4" s="1"/>
  <c r="A7" i="4" s="1"/>
  <c r="A8" i="4" s="1"/>
  <c r="A9" i="4" s="1"/>
  <c r="A10" i="4" s="1"/>
</calcChain>
</file>

<file path=xl/sharedStrings.xml><?xml version="1.0" encoding="utf-8"?>
<sst xmlns="http://schemas.openxmlformats.org/spreadsheetml/2006/main" count="426" uniqueCount="285">
  <si>
    <t>PLAN ANTICORRUPCIÓN 2021
COMPONENTE 1: Gestión del Riesgo de Corrupción</t>
  </si>
  <si>
    <t>#</t>
  </si>
  <si>
    <t>Subcomponente / Procesos</t>
  </si>
  <si>
    <t xml:space="preserve">Actividad </t>
  </si>
  <si>
    <t xml:space="preserve">Meta o producto </t>
  </si>
  <si>
    <t xml:space="preserve">Responsable </t>
  </si>
  <si>
    <t xml:space="preserve">Fecha Programada </t>
  </si>
  <si>
    <t>SEGUIMIENTO PRIMER CUATRIMESTRE</t>
  </si>
  <si>
    <t>Política de Administración del Riesgo de Corrupción</t>
  </si>
  <si>
    <t xml:space="preserve">Actualizar el documento Política Administración del Riesgo </t>
  </si>
  <si>
    <t>(1) Documento de Política de Administración del Riesgo Actualizado</t>
  </si>
  <si>
    <t xml:space="preserve">Oficina Asesora de Planeación </t>
  </si>
  <si>
    <t>Agosto de 2021</t>
  </si>
  <si>
    <t xml:space="preserve">No se ha iniciado el desarrollo de esta actividad </t>
  </si>
  <si>
    <t>Gestionar la aprobación del documento Política Administración del Riesgo  en el Comité Institucional de Coordinación de Control Interno</t>
  </si>
  <si>
    <t xml:space="preserve">Documento Política Administración del Riesgo aprobado </t>
  </si>
  <si>
    <t>Septiembre de 2021</t>
  </si>
  <si>
    <t>Publicar en la página web el documento Política Administración del Riesgo</t>
  </si>
  <si>
    <t>Documento Política Administración del Riesgo publicado</t>
  </si>
  <si>
    <t>Construcción del Mapa de Riesgos de Corrupción</t>
  </si>
  <si>
    <t xml:space="preserve">Revisar y actualizar el mapa de riesgos de corrupción de la entidad </t>
  </si>
  <si>
    <t>(1) Mapa Riesgos de Corrupción consolidado</t>
  </si>
  <si>
    <t>Enero 21 de 2021</t>
  </si>
  <si>
    <t xml:space="preserve">Se revisó y actualizó el mapa de riesgos de corrupción de la entidad, el cual se encuentra publicado en la sección de transparencia en el numeral 6.1 </t>
  </si>
  <si>
    <t>Consulta y Divulgación</t>
  </si>
  <si>
    <t>Publicar el  Mapa de Riesgos de Corrupción en la página web de la entidad</t>
  </si>
  <si>
    <t xml:space="preserve">(1) Mapa Riesgos de Corrupción publicado. </t>
  </si>
  <si>
    <t>Enero 27 al 31 de 2021</t>
  </si>
  <si>
    <t>Se publicó el Mapa de Riesgos de Corrupción en la página web de la entidad  en el mes de enero</t>
  </si>
  <si>
    <t>Monitoreo Y Revisión</t>
  </si>
  <si>
    <t xml:space="preserve">Realizar  monitoreo cuatrimestral del mapa de Riesgos de Corrupción </t>
  </si>
  <si>
    <t xml:space="preserve">Tres (3) monitoreos al Mapa Riesgos de corrupción </t>
  </si>
  <si>
    <t xml:space="preserve">Líderes de proceso 
Oficina Asesora de Planeación </t>
  </si>
  <si>
    <t xml:space="preserve">Abril a diciembre de 2021 (Cada 4 meses) </t>
  </si>
  <si>
    <t xml:space="preserve">Se promovió y realizó el monitoreo del mapa de Riesgos de Corrupción con todos los líderes de proceso </t>
  </si>
  <si>
    <t>Seguimiento</t>
  </si>
  <si>
    <t>Realizar el seguimiento a las acciones de control establecidas y a los riesgos de corrupción planteados</t>
  </si>
  <si>
    <t>Un (1) Mapa Riesgos de corrupción con seguimiento realizado</t>
  </si>
  <si>
    <t>Asesora de Control Interno</t>
  </si>
  <si>
    <t xml:space="preserve">Mayo de 2021 a enero de 2022 (Cada 4 meses) </t>
  </si>
  <si>
    <t>Se realizó el seguimiento a las acciones de control establecidas y a los riesgos de corrupción planteados</t>
  </si>
  <si>
    <t>Vacía</t>
  </si>
  <si>
    <t xml:space="preserve">PLAN ANTICORRUPCIÓN 2021
COMPONENTE 2: Estrategia de Racionalización de Trámites  </t>
  </si>
  <si>
    <t xml:space="preserve">Nombre del Servicio, Proceso o Procedimiento </t>
  </si>
  <si>
    <t>Tipo de Racionalización</t>
  </si>
  <si>
    <t>Acción de Racionalización</t>
  </si>
  <si>
    <t xml:space="preserve">Descripción de la mejora a realizar </t>
  </si>
  <si>
    <t>Beneficio al Ciudadano y/o entidad</t>
  </si>
  <si>
    <t>Dependencia Responsable</t>
  </si>
  <si>
    <t>Fecha Programada</t>
  </si>
  <si>
    <t>Direccionamiento Estratégico</t>
  </si>
  <si>
    <t>Administrativa</t>
  </si>
  <si>
    <t xml:space="preserve">Racionalizar el OPA de la Biblioteca </t>
  </si>
  <si>
    <t>Disminuir el tiempo de respuesta para el registro de usuarios de la Biblioteca</t>
  </si>
  <si>
    <t>Acceso mas rápido a los documentos digitales accesibles que se encuentran en la biblioteca</t>
  </si>
  <si>
    <t>Oficina Asesora de Planeación</t>
  </si>
  <si>
    <t>Julio de 2021</t>
  </si>
  <si>
    <t>Se realizo la creación de la estrategia de racionalización de trámites y posterior registro en el aplicativo SUIT del Departamento administrativo de la Función Pública de las acciones a desarrollar y el plan de ejecución. La evidencia se encuentra en https://www.inci.gov.co/transparencia/61-politicas-y-lineamientos-2021</t>
  </si>
  <si>
    <t xml:space="preserve"> </t>
  </si>
  <si>
    <t>PLAN ANTICORRUPCIÓN 2021
COMPONENTE 3: Rendición de cuentas</t>
  </si>
  <si>
    <t>Componente 3: Rendición de cuentas
Objetivo: Socializar con nuestros grupos de valor la gestión y los resultados de los proyectos y planes desarrollados en el período comprendido entre enero y diciembre del año 2021,  así como también dar a conocer el manejo de los recursos asignados para el cumplimiento de nuestros objetivos estratégicos</t>
  </si>
  <si>
    <t>SUBCOMPONENTE</t>
  </si>
  <si>
    <t>ACTIVIDADES</t>
  </si>
  <si>
    <t>META O PRODUCTO</t>
  </si>
  <si>
    <t>INDICADORES</t>
  </si>
  <si>
    <t>Fase Aprestamiento</t>
  </si>
  <si>
    <t>Fase Diseño</t>
  </si>
  <si>
    <t>Fase Preparaciòn</t>
  </si>
  <si>
    <t>Fase Ejecución</t>
  </si>
  <si>
    <t>Fase seguimiento y Evaluación</t>
  </si>
  <si>
    <t>RESPONSABLE</t>
  </si>
  <si>
    <t>Primer cuatrimestre</t>
  </si>
  <si>
    <t>Segundo cuatrimestre</t>
  </si>
  <si>
    <t>Tercer cuatrimestre</t>
  </si>
  <si>
    <t>FECHA PROGRAMADA</t>
  </si>
  <si>
    <t>Información</t>
  </si>
  <si>
    <t xml:space="preserve">Asociar las metas del plan de acción institucional con los derechos Humanos y los Objetivos de Desarrollo Sostenible  </t>
  </si>
  <si>
    <t>( 1 ) Plan de Acción Anual con Objetivos de Desarrollo Sostenible y  Derechos Humanos</t>
  </si>
  <si>
    <t>Plan de Acción Anual con Objetivos de Desarrollo Sostenible y Derechos Humanos elaborado</t>
  </si>
  <si>
    <t>X</t>
  </si>
  <si>
    <t>x</t>
  </si>
  <si>
    <t>Enero 31 de 2021</t>
  </si>
  <si>
    <t xml:space="preserve">Las metas del plan de acción anual se encuentran asociadas con los Objetivos de Desarrollo Sostenible. El documento plan de acción se encuentra en la sección de transparencia en el numeral 6.1 </t>
  </si>
  <si>
    <t xml:space="preserve">Información </t>
  </si>
  <si>
    <t>Revisar y actualizar el autodiagnóstico de la estrategia de rendición de cuentas de la entidad</t>
  </si>
  <si>
    <t>(1) Documento de autodiagnóstico de la estrategia de rendición de cuentas de la entidad</t>
  </si>
  <si>
    <t xml:space="preserve"> Documento de autodiagnóstico de la estrategia de rendición de cuentas de la entidad actualizado</t>
  </si>
  <si>
    <t>Mayo de 2021</t>
  </si>
  <si>
    <t>Se diligenció el autodiagnóstico de la rendición de cuentas</t>
  </si>
  <si>
    <t>Información 
Diálogo</t>
  </si>
  <si>
    <t xml:space="preserve">Capacitar al equipo de trabajo que lidera el ejercicio de rendición de cuentas </t>
  </si>
  <si>
    <t xml:space="preserve">Participación en (2) capacitaciones para fortalecer al equipo que lidera la implementación de la estrategia de Rendición de Cuentas </t>
  </si>
  <si>
    <t>Número de capacitaciones en las cuales participó el equipo de Rendición de Cuentas</t>
  </si>
  <si>
    <t>Oficina Asesora de Planeación y Grupo de Gestión Humana</t>
  </si>
  <si>
    <t>Mayo a Noviembre de 2021</t>
  </si>
  <si>
    <t>Información y Responsabilidad</t>
  </si>
  <si>
    <t>Identificar los temas interés, la metodología y los canales de comunicación preferidos por los grupos de valor y las partes interesadas para los espacios de rendición de cuentas</t>
  </si>
  <si>
    <t xml:space="preserve">(1) Documento con los temas interés, la metodología  y los canales de comunicación preferidos por los grupos de valor y las partes interesadas para los espacios de rendición de cuentas </t>
  </si>
  <si>
    <t>Documento elaborado con los temas interés, la metodología   y los canales de comunicación preferidos por los grupos de valor y las partes interesadas para los espacios de rendición de cuentas</t>
  </si>
  <si>
    <t>Oficina Asesora de Planeación y Oficina de Comunicaciones</t>
  </si>
  <si>
    <t>Junio a Septiembre de 2021</t>
  </si>
  <si>
    <t>Identificar los espacios en los cuales se llevará a cabo la rendición de cuentas  y definir los grupos de valor que se convocarán</t>
  </si>
  <si>
    <t>(1) Cronograma de los espacios de rendición de cuentas</t>
  </si>
  <si>
    <t>(1) Cronograma de los espacios de rendición de cuentas elaborado</t>
  </si>
  <si>
    <t>Equipo Rendición de cuentas</t>
  </si>
  <si>
    <t xml:space="preserve">Elaborar el informe de gestión para presentar en el espacio de rendición de cuentas </t>
  </si>
  <si>
    <t xml:space="preserve">(1) Informe de gestión para presentar en el espacio de rendición de cuentas </t>
  </si>
  <si>
    <t>Informe de gestión para presentar en el espacio de rendición de cuentas elaborado</t>
  </si>
  <si>
    <t>Octubre a Noviembre de 2021</t>
  </si>
  <si>
    <t>Publicar el informe de gestión en la página web de la entidad</t>
  </si>
  <si>
    <t>Informe de gestión para presentar en el espacio de rendición de cuentas publicado en la página web de la entidad</t>
  </si>
  <si>
    <t>Oficina de Comunicaciones</t>
  </si>
  <si>
    <t>Noviembre de 2021</t>
  </si>
  <si>
    <t>Realizar la Convocatoria del evento</t>
  </si>
  <si>
    <t xml:space="preserve">(1) Convocatoria del evento </t>
  </si>
  <si>
    <t>(1) Convocatoria realizada</t>
  </si>
  <si>
    <t>Información, Diálogo y Responsabilidad</t>
  </si>
  <si>
    <t xml:space="preserve">Llevar a cabo los espacios de Rendición de Cuentas y elaborar el respectivo informe </t>
  </si>
  <si>
    <t xml:space="preserve">(1) Informe de  los espacios de rendición de cuentas con análisis de la implementación de la estrategia  </t>
  </si>
  <si>
    <t>Informe de  los espacios de rendición de cuentas con análisis de la implementación de la estrategia  elaborado</t>
  </si>
  <si>
    <t xml:space="preserve">
Diciembre de 2021</t>
  </si>
  <si>
    <t xml:space="preserve">Responsabilidad </t>
  </si>
  <si>
    <t>Aplicar y sistematizar la encuesta de percepción del evento</t>
  </si>
  <si>
    <t>(1) Documento de sistematización de las encuestas de percepción del evento</t>
  </si>
  <si>
    <t xml:space="preserve"> Documento de sistematización de las encuestas de percepción del evento elaborado</t>
  </si>
  <si>
    <t>Realizar seguimiento al cumplimiento de los compromisos establecidos con los grupos de valor y partes interesadas</t>
  </si>
  <si>
    <t>Documento que detalle el seguimiento al cumplimiento de los compromisos establecidos con los grupos de valor y partes interesadas</t>
  </si>
  <si>
    <t>Documento del seguimiento al cumplimiento de los compromisos establecidos con los grupos de valor y partes interesadas elaborado</t>
  </si>
  <si>
    <t xml:space="preserve">Evaluar y verificar el cumplimiento de la estrategia de  rendición de cuentas </t>
  </si>
  <si>
    <t>(1) Informe cuatrimestral de evaluación de los resultados de implementación de la estrategia.</t>
  </si>
  <si>
    <t>Número de Informes cuatrimestrales elaborados</t>
  </si>
  <si>
    <t>Mayo de 2021
Septiembre de 2021
Enero de 2022</t>
  </si>
  <si>
    <t>PLAN ANTICORRUPCIÓN 2021
COMPONENTE 4: Mejora atención al ciudadano</t>
  </si>
  <si>
    <t xml:space="preserve">Estructura administrativa y Direccionamiento estratégico </t>
  </si>
  <si>
    <t>Presentar a la alta dirección una propuesta de mejora organizacional a partir del análisis de las PQRS y las Encuestas de Satisfacción del Cliente Externo</t>
  </si>
  <si>
    <t>Propuesta de mejora presentada y aprobada</t>
  </si>
  <si>
    <t>Proceso Servicio al ciudadano
Oficina Asesora de Planeación</t>
  </si>
  <si>
    <t>Junio de 2021</t>
  </si>
  <si>
    <t>Fortalecimiento de los canales de atención</t>
  </si>
  <si>
    <t>Implementar el chat como nuevo canal de atención a los ciudadanos para contar con mayor cobertura</t>
  </si>
  <si>
    <t>(1) Canal de atención implementado</t>
  </si>
  <si>
    <t>Proceso Servicio al ciudadano</t>
  </si>
  <si>
    <t>Se actualizaron los protocolos de servicio al ciudadano incluyendo el chat , sin embargo es de aclarar que el chat que en este momento se utiliza es el del whatsapp.</t>
  </si>
  <si>
    <t>Realizar seguimiento trimestral a indicadores que reflejen las temáticas, tiempos de respuesta y espera de los ciudadanos en caso de que se preste atención presencialmente</t>
  </si>
  <si>
    <t>(4)  Reportes de seguimientos de cada indicador que reflejen las temáticas, tiempos de atención y espera de los ciudadanos</t>
  </si>
  <si>
    <t>Marzo de 2021
Junio de 2021
Septiembre de 2021
Diciembre de 2021</t>
  </si>
  <si>
    <t xml:space="preserve">Se encuentra pendiente aún no se ha terminado </t>
  </si>
  <si>
    <t>Talento Humano</t>
  </si>
  <si>
    <t>Fortalecer las competencias de los servidores públicos que atienden directamente a los ciudadanos a través de procesos de cualificación</t>
  </si>
  <si>
    <t>(2) Capacitaciones en atención al ciudadano en las que se participó (Semestral)</t>
  </si>
  <si>
    <t xml:space="preserve">Proceso Servicio al ciudadano
</t>
  </si>
  <si>
    <t>Abril a Noviembre de 2021</t>
  </si>
  <si>
    <t>Durante el primer cuatrimestre se asistió al Encuentro del Equipo Transversal de Servicio al Ciudadano del día 11 de marzo</t>
  </si>
  <si>
    <t>Incluir en el Plan Institucional de Capacitación la temática de "Cultura de servicio al ciudadano"</t>
  </si>
  <si>
    <t xml:space="preserve">(1) espacio de formación dirigido a lo servidores públicos de la entidad
</t>
  </si>
  <si>
    <t>Proceso Gestión Humana</t>
  </si>
  <si>
    <t>Normativo y procedimental</t>
  </si>
  <si>
    <t xml:space="preserve">Generar  mensualmente contenidos sobre la responsabilidad de los servidores públicos frente a los derechos de los ciudadanos  y remitirlos a la oficina de Comunicaciones para su divulgación </t>
  </si>
  <si>
    <t xml:space="preserve">11 contenidos elaborados sobre la responsabilidad de los servidores públicos frente a los derechos de los ciudadanos 
</t>
  </si>
  <si>
    <t xml:space="preserve">Proceso Servicio al ciudadano </t>
  </si>
  <si>
    <t>Febrero a diciembre de 2021</t>
  </si>
  <si>
    <t xml:space="preserve">Se elaboraron 4 cápsulas informativas en el tema de servicio al ciudadano  </t>
  </si>
  <si>
    <t>Relacionamiento con el ciudadano</t>
  </si>
  <si>
    <r>
      <t xml:space="preserve">Realizar  periódicamente  mediciones  de  percepción  de  los  ciudadanos  respecto  a  la  calidad  y  accesibilidad de la oferta institucional y el servicio recibido, </t>
    </r>
    <r>
      <rPr>
        <sz val="12"/>
        <rFont val="Arial"/>
        <family val="2"/>
      </rPr>
      <t xml:space="preserve">e informar los resultados al nivel directivo con el fin de identificar oportunidades y acciones de mejora </t>
    </r>
    <r>
      <rPr>
        <sz val="12"/>
        <color theme="9" tint="-0.249977111117893"/>
        <rFont val="Arial"/>
        <family val="2"/>
      </rPr>
      <t xml:space="preserve">
</t>
    </r>
  </si>
  <si>
    <t>(2) Informes de la sistematización de las encuestas de satisfacción aplicadas a los ciudadanos (Semestral)</t>
  </si>
  <si>
    <t>Julio de 2021
Diciembre de 2021</t>
  </si>
  <si>
    <t>Vacia</t>
  </si>
  <si>
    <t>PLAN ANTICORRUPCIÓN 2021
COMPONENTE 5: Transparencia y acceso a la información pública</t>
  </si>
  <si>
    <t>Lineamientos de Transparencia Activa</t>
  </si>
  <si>
    <t xml:space="preserve">Revisar y  actualizar en el sitio web de la entidad en la sección ‘Transparencia y acceso a la información pública’, toda la información que establece la ley 1712 de 2014 y sus decretos y resoluciones reglamentarias. </t>
  </si>
  <si>
    <t>Una (1) Sección de transparencia y acceso a la información pública actualizada en la página web</t>
  </si>
  <si>
    <t>Oficina Asesora de Planeación, comunicaciones, Todas las dependencias responsables de la información</t>
  </si>
  <si>
    <t>Enero a Diciembre 2021</t>
  </si>
  <si>
    <t xml:space="preserve">Se mantiene actualizado en el sitio web de la entidad en la sección ‘Transparencia y acceso a la información pública’, toda la información que establece la ley 1712 de 2014 y sus decretos y resoluciones reglamentarias. </t>
  </si>
  <si>
    <t>Publicar el 100% de la información relacionada con la contratación mensual en la página web del INCI y en el SECOP II conforme a las directrices de Colombia Compra Eficiente.</t>
  </si>
  <si>
    <t>100% Información actualizada en la página web del INCI</t>
  </si>
  <si>
    <t>Oficina Asesora Jurídica</t>
  </si>
  <si>
    <t>Enero  a Diciembre 2021</t>
  </si>
  <si>
    <t>Se tiene publicado el 100% de la información relacionada con la contratación mensual en la página web del INCI y en el SECOP II conforme a las directrices de Colombia Compra Eficiente.</t>
  </si>
  <si>
    <t xml:space="preserve">Mantener actualizado y publicado el Directorio de Servidores Públicos y Contratistas de la Entidad en la Página web Sección de Transparencia y Acceso a la Información Pública </t>
  </si>
  <si>
    <t xml:space="preserve">(1) Directorio actualizado de Servidores Públicos y Contratistas de la Entidad en la Página web Sección de Transparencia y Acceso a la Información Pública </t>
  </si>
  <si>
    <t xml:space="preserve">Se actualizó y publicó el Directorio de Servidores Públicos de la Entidad en la página web en el numeral 3.5 del año 2021 </t>
  </si>
  <si>
    <t xml:space="preserve">Actualizar la información sobre los servidores públicos, empleados y personas naturales vinculadas mediante contrato de prestación de servicios en el Sistema de Gestión de Empleo Público - SIGEP </t>
  </si>
  <si>
    <t xml:space="preserve">100% de la Información actualizada sobre los servidores públicos, empleados y personas naturales vinculadas mediante contrato de prestación de servicios en el Sistema de Gestión de Empleo Público - SIGEP </t>
  </si>
  <si>
    <t>Proceso Gestión Humana
Proceso Gestión Contractual</t>
  </si>
  <si>
    <t xml:space="preserve">Oficina asesora Jurídica: 
Se lleva al día la relación de contratos de Prestación de Servicios Profesionales y apoyo a la Gestión del año 2021 en SIGEP II por parte de la Oficina Asesora Jurídica
Reporte de gestión humana: 
De acuerdo al seguimiento que se realizó el pasado 27 de abril de 2021, la actualizaciòn de hojas de vida de los servidores en el aplicativo SIGEP II, se encuentra en un 65%. Lo anterior teniendo en cuenta que a algunos de los servidores les hace falta cargar documentación que soporte la formación académica y/o la experiencia laboral que relacionan en la plataforma. 
En cuanto a la actualización de movimientos administrativos tales como, nombramientos, retiros y ascensos que deben ser formalizados mediante el aplicativo se encuentran actualizados en un 90%, el 10% restante no se ha podido realizar debido a inconsistencias que presenta la página del Sigep, las cuales ya se han informado a la entidad encargada y se encuentran en revisión. </t>
  </si>
  <si>
    <t>Lineamientos de Transparencia Pasiva</t>
  </si>
  <si>
    <t>Revisar y actualizar si es necesario; y publicar en la Página web Sección de Transparencia y Acceso a la Información Pública la Resolución de costos de reproducción</t>
  </si>
  <si>
    <t xml:space="preserve">1 Resolucion de Costos de Reproducción Actualizada y publicada en la página web Sección de Transparencia y Acceso a la Información Pública </t>
  </si>
  <si>
    <t>Abril de 2021</t>
  </si>
  <si>
    <t>Se revisó, actualizó y publicó en el numeral 10.8 del año 2021 de la Página web Sección de Transparencia y Acceso a la Información Pública la Resolución de costos de reproducción.</t>
  </si>
  <si>
    <t>Elaboración de los Instrumentos de Gestión de la Información</t>
  </si>
  <si>
    <t>Actualizar el acto administrativo de adopción y actualización de los instrumentos de Gestión de la Información</t>
  </si>
  <si>
    <t>(1) Acto Administrativo actualizado</t>
  </si>
  <si>
    <t>No se ha avanzado en relación con esta actividad</t>
  </si>
  <si>
    <t>Criterio diferencial de accesibilidad</t>
  </si>
  <si>
    <t>Continuar con los ajustes para que los contenidos de la página web del INCI sean accesibles</t>
  </si>
  <si>
    <t>(1) Cronograma de actualización para que los contenidos de la  Página web sean accesibles con seguimiento realizado</t>
  </si>
  <si>
    <t>Proceso Comunicaciones y Proceso
Informática y tecnología</t>
  </si>
  <si>
    <t>Febrero a Diciembre de 2021</t>
  </si>
  <si>
    <t>Se continúa con los ajustes para que los contenidos de la página web del INCI sean accesibles. En este momento el cronograma se encuentra en una ejecución del 41%</t>
  </si>
  <si>
    <t>Monitoreo del Acceso a la información pública</t>
  </si>
  <si>
    <t xml:space="preserve">Incorporar en el informe trimestral de PQRSD un análisis por temática que brinde insumos para la toma de decisiones y oportunidades de mejora </t>
  </si>
  <si>
    <t>Informe trimestral elaborado y publicado en la pagina Web</t>
  </si>
  <si>
    <t>Proceso Servicio al Ciudadano</t>
  </si>
  <si>
    <t>Abril de 2021
Julio de 2021
Octubre de 2021
Enero de 2022</t>
  </si>
  <si>
    <t>Se elaboró el informe trimestral de PQRSD y se incorporó un análisis por temática que brinde insumos para la toma de decisiones y oportunidades de mejora en el capítulo conclusiones</t>
  </si>
  <si>
    <t>PLAN ANTICORRUPCIÓN 2021
COMPONENTE 6: Iniciativas adicionales</t>
  </si>
  <si>
    <t>Código de Integridad</t>
  </si>
  <si>
    <t>Realizar acciones orientadas a la apropiación del Código de Integridad de acuerdo con las directrices del Departamento Administrativo de Función Pública</t>
  </si>
  <si>
    <t xml:space="preserve">(1) Actividad realizada para la apropiación del Código de Integridad </t>
  </si>
  <si>
    <t>Secretaría General -
Gestión Humana y de la información</t>
  </si>
  <si>
    <t xml:space="preserve">El 30 de abril el proceso de gestión humana llevó a cabo una actividad orientada a la apropiación del Código de Integridad </t>
  </si>
  <si>
    <t>Diseñar e implementar mecanismos, procedimientos o  estrategias que permitan el manejo de  los conflictos de interés  dentro del Código de Integridad</t>
  </si>
  <si>
    <t xml:space="preserve">Revisar la Guía de conflicto de interes para  incluir mecanismos, procedimientos o estrategias de conflicto de interés en el Código de Integridad
Dar cumplimiento a la Resolución 20201110001683 de 30/12/2020 </t>
  </si>
  <si>
    <t>Actualización Codigo de Integridad</t>
  </si>
  <si>
    <t>Marzo a Noviembre de 2021</t>
  </si>
  <si>
    <t>No se ha iniciado la revisión de la Guía de conflicto de interes para  incluir mecanismos, procedimientos o estrategias de conflicto de interés en el Código de Integridad: 
2. A través del desarrollo de la actividad del 30 de abril se dió inicio al desarrollo de dos de las actividades incluidas en la Resolución 20201110001683 de 30/12/2020 : 
a) Fomentara los mecanismos de sensibilización, inducción, reinducción y afianzamiento de los contenidos del Código de Integridad
b) Creará actividades concretas que mejoren la apropiación y/o adaptación al Código de integridad y conflicto de intereses.</t>
  </si>
  <si>
    <t xml:space="preserve">Elaborar el plan estratégico de gestión de Conflicto de Intereses </t>
  </si>
  <si>
    <t xml:space="preserve"> Plan estratégico de gestión de Conflicto de Intereses elaborado </t>
  </si>
  <si>
    <t>Se evidencia publicación del Mapa de Riesgos de corrupción en la página web.</t>
  </si>
  <si>
    <t>Se realiza seguimiento a la gestión de los riesgos de corrupción establecidos para el primer cuatrimestre</t>
  </si>
  <si>
    <t>SEGUIMIENTO OCI</t>
  </si>
  <si>
    <t>CUMPLIMIENTO</t>
  </si>
  <si>
    <t>PROMEDIO</t>
  </si>
  <si>
    <t>Actividad prevista para el mes de agosto. Sin avance.</t>
  </si>
  <si>
    <t>Se evidencia actualización del Mapa de Riesgos de corrupción en la página web.</t>
  </si>
  <si>
    <t>Se realizó monitoreo al mapa de riesgos de corrupción por parte de la OAP con los líderes de proceso, para el primer cuatrimestre.</t>
  </si>
  <si>
    <t>Se evidencia plan de acción anual institucional con ODS y DH.</t>
  </si>
  <si>
    <t>No se reporta avance de la actividad. Actividad prevista para iniciar en el mes de mayo</t>
  </si>
  <si>
    <t>No se reporta avance de la actividad. Actividad prevista para iniciar en el mes de junio</t>
  </si>
  <si>
    <t>No se reporta avance de la actividad. Actividad prevista para iniciar en el mes de octubre</t>
  </si>
  <si>
    <t>No se reporta avance de la actividad. Actividad prevista para iniciar en el mes de noviembre</t>
  </si>
  <si>
    <t>No se reporta avance de la actividad. Actividad prevista para iniciar en el mes de diciembre</t>
  </si>
  <si>
    <t>Se realiza seguimiento a la ejecución de la estrategia de rendición de cuentas, en el primer cuatrimestre de 2021</t>
  </si>
  <si>
    <t>No se reporta avance de la actividad prevista para iniciar en el mes de junio.</t>
  </si>
  <si>
    <t>No se reporta avance de la actividad prevista para iniciar en el mes de mayo</t>
  </si>
  <si>
    <t>No se reporta avance de la actividad prevista para iniciar en el mes de julio</t>
  </si>
  <si>
    <t>Se verifica actualización.</t>
  </si>
  <si>
    <t>No se reporta avance de la actividad que inicia en el mes de junio.</t>
  </si>
  <si>
    <t>Se realiza capacitación del código de integridad por medios virtuales en abril 30 de 2021.</t>
  </si>
  <si>
    <t>No se reportan avances en la actividad propuesta.</t>
  </si>
  <si>
    <t>INSTITUTO NACIONAL PARA CIEGOS</t>
  </si>
  <si>
    <t xml:space="preserve">INFORME DE SEGUIMIENTO  AL PLAN ANTICORRUPCIÓN Y DE ATENCIÓN AL CIUDADANO </t>
  </si>
  <si>
    <t xml:space="preserve">FECHA DE CORTE: </t>
  </si>
  <si>
    <t>FECHA DEL INFORME:</t>
  </si>
  <si>
    <t>ELABORADO POR:</t>
  </si>
  <si>
    <t>ASESOR DE CONTROL INTERNO</t>
  </si>
  <si>
    <t>COMPONENTE</t>
  </si>
  <si>
    <t>ACTIVIDADES PROGRAMADAS EN EL AÑO</t>
  </si>
  <si>
    <t>AVANCE DE LAS ACTIVIDADES A LA FECHA DE CORTE</t>
  </si>
  <si>
    <t>% AVANCE</t>
  </si>
  <si>
    <t>OBSERVACIONES</t>
  </si>
  <si>
    <t xml:space="preserve">Componente 1: 
Gestión del Riesgo de Corrupción -Mapa de Riesgos de Corrupción </t>
  </si>
  <si>
    <t>Componente 2: 
Estrategia de Racionalización de Trámites</t>
  </si>
  <si>
    <t xml:space="preserve">Componente 3: 
Rendición de Cuentas </t>
  </si>
  <si>
    <t xml:space="preserve">Componente 4:
Mecanismo de mejoramiento del atención al ciudadano </t>
  </si>
  <si>
    <t xml:space="preserve">Componente 5: 
Mecanismo de Transparencia y acceso a la información pública </t>
  </si>
  <si>
    <t xml:space="preserve">PROMEDIO </t>
  </si>
  <si>
    <t>ZONA BAJA</t>
  </si>
  <si>
    <t>NIVEL DE CUMPLIMIENTO DE LAS ACTIVIDADES</t>
  </si>
  <si>
    <t>SEGUIMIENTO AL PLAN ANTICORRUPCIÓN Y DE ATENCIÓN AL CIUDADANO, se establece para la entidad los rangos sugeridos en la Guía  "Estrategias para la construcción del Plan Anticorrupción y de Atención al Ciudadano. Versión 2. Página 47.</t>
  </si>
  <si>
    <t>NIVEL DE CUMPLIMIENTO ACTIVIDADES PLAN ANTICORRUPCIÓN 2019 = (ACTIVIDADES CUMPLIDAS  /  ACTIVIDADES PROGRAMADAS) * 100  en el periodo correspondiente.</t>
  </si>
  <si>
    <t>DE 0 A 59%  -  ZONA BAJA</t>
  </si>
  <si>
    <t>DE 60% A 79%  -  ZONA MEDIA</t>
  </si>
  <si>
    <t>DE 80% A 100%  -  ZONA ALTA</t>
  </si>
  <si>
    <t>ELABORÓ: Magdalena Pedraza Daza - Asesor Control Interno</t>
  </si>
  <si>
    <t>ABRIL 30 DE 2021</t>
  </si>
  <si>
    <t>MAYO 12 DE 2021</t>
  </si>
  <si>
    <t>SEGUIMIENTO PRIMER CUATRIMESTRE 2021</t>
  </si>
  <si>
    <t>Fuente: Plan Anticorrupción y de Atención al Ciudadano, seguimiento Primer cuatrimeste. Página Web Institucional, Carpeta Pública SIG, consultas y verificaciones con los funcionarios responsables de las procesos y/o acciones.</t>
  </si>
  <si>
    <t>No se reporta avance en el periodo. Actividad prevista para el mes de julio.</t>
  </si>
  <si>
    <t>Las actividades están previstas principalmente para el segundo semestre de 2021.</t>
  </si>
  <si>
    <t xml:space="preserve">Componente 6: 
Iniciativas adicionales </t>
  </si>
  <si>
    <t>Las restantes actividades están previstas para el segundo semestre 2021.</t>
  </si>
  <si>
    <t>Se evidencia en el SIG actualizacion del Procolo de Servicio al Ciudadano de fecha 16/02/2021. Sin embargo el que se publica en la página web no estás actualizado. Se verifica en la página web en el micrositio de Atención al Ciudadano y se evidencia la inclusión del chat de whatsup como nuevo canal de atención a los ciudadanos. No se tiene implementado como servicio del portal web.</t>
  </si>
  <si>
    <t>Se evidencia en el SIG las cápsulas informativas que se han generado, las cuales se han transmitido a través del correo electrónico.</t>
  </si>
  <si>
    <t>Se verifica avance del cronograma.</t>
  </si>
  <si>
    <t>Se evidencia publicación en la página web de informe de PQRS del primer trimestre</t>
  </si>
  <si>
    <t>Se evidencia informe de seguimiento de las PQRS correspondiente al primer trimestre de 2021, que incluyen estos indicadores</t>
  </si>
  <si>
    <t>De acuerdo con el seguimiento realizado al SIGEP, se evidencia que el 14% de los funcionarios no tienen aprobada la HV en sigep y el 11% no actualizaron la declaración de bienes y rentas. El 23% de los contratistas no tienen la HV aprobada, el 72% no han registrado la declaración de bienes y rentas.
Cumplimiento parcial.</t>
  </si>
  <si>
    <t>Se realiza capacitación del código de integridad por medios virtuales en abril 30 de 2021. No se evidencia avance en las acciones relacionadas con el Conflicto de Interes. Cumplimiento parcial</t>
  </si>
  <si>
    <t>Se evidencia autodiagnóstico de rendición de cuentas. Se recomienda que con base en las debilidades evidenciadas se elaborar el plan de mejora corresóndiente, el cual no se evidenció.</t>
  </si>
  <si>
    <t>Se aporta evidencia de la convocatoria al encuentro transversal de servicio al ciudadano el 11 de marzo.</t>
  </si>
  <si>
    <t>Se evidencia estrategia de racionalización de trámites formulada, la cual es parte integral del Plan Anticorrupción y de Atención al ciudadano. Sin embargo, no se reporta avance en las 2 acciones propuestas que iniciaron en el mes de marzo y finalizan en julio de 2021. La estrategia incluye 2 acciones, sin embargo en el PAAC solo se traslada 1 acción. Se recomienda ajustar el PAAC. No se reporta avance aun cuando se informa que están dentro de los términos para ejecutar las acciones en el SUIT las cuales se reportarán en el siguiente informe.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</si>
</sst>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240A]d&quot; de &quot;mmmm&quot; de &quot;yyyy;@"/>
    <numFmt numFmtId="165" formatCode="dd/mm/yyyy"/>
    <numFmt numFmtId="166" formatCode="0.0"/>
  </numFmts>
  <fonts count="35" x14ac:knownFonts="1">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sz val="12"/>
      <color theme="1"/>
      <name val="Arial"/>
      <family val="2"/>
    </font>
    <font>
      <sz val="12"/>
      <name val="Arial"/>
      <family val="2"/>
    </font>
    <font>
      <b/>
      <sz val="12"/>
      <color theme="1"/>
      <name val="Arial"/>
      <family val="2"/>
    </font>
    <font>
      <sz val="12"/>
      <color indexed="8"/>
      <name val="Arial"/>
      <family val="2"/>
    </font>
    <font>
      <b/>
      <sz val="12"/>
      <color theme="0"/>
      <name val="Arial"/>
      <family val="2"/>
    </font>
    <font>
      <sz val="10"/>
      <name val="Arial"/>
      <family val="2"/>
    </font>
    <font>
      <sz val="12"/>
      <color theme="0"/>
      <name val="Arial"/>
      <family val="2"/>
    </font>
    <font>
      <sz val="14"/>
      <name val="Arial"/>
      <family val="2"/>
    </font>
    <font>
      <b/>
      <sz val="14"/>
      <color theme="1"/>
      <name val="Calibri"/>
      <family val="2"/>
      <scheme val="minor"/>
    </font>
    <font>
      <sz val="18"/>
      <color theme="1"/>
      <name val="Arial"/>
      <family val="2"/>
    </font>
    <font>
      <b/>
      <sz val="16"/>
      <color theme="1"/>
      <name val="Arial"/>
      <family val="2"/>
    </font>
    <font>
      <sz val="12"/>
      <color theme="9" tint="-0.249977111117893"/>
      <name val="Arial"/>
      <family val="2"/>
    </font>
    <font>
      <sz val="11"/>
      <name val="Arial"/>
      <family val="2"/>
    </font>
    <font>
      <sz val="11"/>
      <color theme="1"/>
      <name val="Arial"/>
      <family val="2"/>
    </font>
    <font>
      <b/>
      <sz val="24"/>
      <color theme="8" tint="-0.499984740745262"/>
      <name val="Calibri"/>
      <family val="2"/>
      <scheme val="minor"/>
    </font>
    <font>
      <sz val="8"/>
      <name val="Calibri"/>
      <family val="2"/>
      <scheme val="minor"/>
    </font>
    <font>
      <b/>
      <sz val="11"/>
      <name val="Calibri"/>
      <family val="2"/>
      <scheme val="minor"/>
    </font>
    <font>
      <b/>
      <sz val="12"/>
      <name val="Arial"/>
      <family val="2"/>
    </font>
    <font>
      <b/>
      <sz val="24"/>
      <color theme="8" tint="-0.499984740745262"/>
      <name val="Arial"/>
      <family val="2"/>
    </font>
    <font>
      <sz val="11"/>
      <color theme="0"/>
      <name val="Arial"/>
      <family val="2"/>
    </font>
    <font>
      <b/>
      <sz val="16"/>
      <color theme="1"/>
      <name val="Calibri"/>
      <family val="2"/>
      <scheme val="minor"/>
    </font>
    <font>
      <sz val="16"/>
      <name val="Arial"/>
      <family val="2"/>
    </font>
    <font>
      <sz val="12"/>
      <color rgb="FFFF0000"/>
      <name val="Arial"/>
      <family val="2"/>
    </font>
    <font>
      <b/>
      <sz val="14"/>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1"/>
      <color theme="1"/>
      <name val="Arial"/>
      <family val="2"/>
    </font>
    <font>
      <b/>
      <sz val="14"/>
      <color theme="1"/>
      <name val="Arial"/>
      <family val="2"/>
    </font>
  </fonts>
  <fills count="14">
    <fill>
      <patternFill patternType="none"/>
    </fill>
    <fill>
      <patternFill patternType="gray125"/>
    </fill>
    <fill>
      <patternFill patternType="solid">
        <fgColor theme="8"/>
      </patternFill>
    </fill>
    <fill>
      <patternFill patternType="solid">
        <fgColor theme="0"/>
        <bgColor indexed="64"/>
      </patternFill>
    </fill>
    <fill>
      <patternFill patternType="solid">
        <fgColor theme="9" tint="0.59999389629810485"/>
        <bgColor indexed="64"/>
      </patternFill>
    </fill>
    <fill>
      <patternFill patternType="solid">
        <fgColor theme="8"/>
        <bgColor theme="8"/>
      </patternFill>
    </fill>
    <fill>
      <patternFill patternType="solid">
        <fgColor theme="9" tint="0.39997558519241921"/>
        <bgColor indexed="64"/>
      </patternFill>
    </fill>
    <fill>
      <patternFill patternType="solid">
        <fgColor theme="9" tint="0.39997558519241921"/>
        <bgColor theme="8"/>
      </patternFill>
    </fill>
    <fill>
      <patternFill patternType="solid">
        <fgColor theme="5" tint="0.39997558519241921"/>
        <bgColor theme="8"/>
      </patternFill>
    </fill>
    <fill>
      <patternFill patternType="solid">
        <fgColor rgb="FFFFFF00"/>
        <bgColor indexed="64"/>
      </patternFill>
    </fill>
    <fill>
      <patternFill patternType="solid">
        <fgColor rgb="FFFF00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92D050"/>
        <bgColor indexed="64"/>
      </patternFill>
    </fill>
  </fills>
  <borders count="49">
    <border>
      <left/>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medium">
        <color rgb="FF0070C0"/>
      </left>
      <right style="thin">
        <color rgb="FF0070C0"/>
      </right>
      <top style="thin">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medium">
        <color rgb="FF0070C0"/>
      </right>
      <top style="thin">
        <color rgb="FF0070C0"/>
      </top>
      <bottom style="medium">
        <color rgb="FF0070C0"/>
      </bottom>
      <diagonal/>
    </border>
    <border>
      <left style="thin">
        <color rgb="FF0070C0"/>
      </left>
      <right style="thin">
        <color rgb="FF0070C0"/>
      </right>
      <top/>
      <bottom style="thin">
        <color rgb="FF0070C0"/>
      </bottom>
      <diagonal/>
    </border>
    <border>
      <left/>
      <right style="thin">
        <color rgb="FF0070C0"/>
      </right>
      <top style="thin">
        <color rgb="FF0070C0"/>
      </top>
      <bottom/>
      <diagonal/>
    </border>
    <border>
      <left style="thin">
        <color rgb="FF0070C0"/>
      </left>
      <right/>
      <top style="thin">
        <color rgb="FF0070C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rgb="FF0070C0"/>
      </left>
      <right style="thin">
        <color rgb="FF0070C0"/>
      </right>
      <top/>
      <bottom/>
      <diagonal/>
    </border>
    <border>
      <left style="thin">
        <color rgb="FF0070C0"/>
      </left>
      <right/>
      <top/>
      <bottom style="thin">
        <color rgb="FF0070C0"/>
      </bottom>
      <diagonal/>
    </border>
    <border>
      <left/>
      <right style="thin">
        <color rgb="FF0070C0"/>
      </right>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n">
        <color theme="0"/>
      </left>
      <right style="thin">
        <color theme="0"/>
      </right>
      <top/>
      <bottom/>
      <diagonal/>
    </border>
    <border>
      <left style="thick">
        <color theme="8" tint="-0.24994659260841701"/>
      </left>
      <right/>
      <top style="thick">
        <color theme="8" tint="-0.24994659260841701"/>
      </top>
      <bottom style="thick">
        <color theme="8" tint="-0.24994659260841701"/>
      </bottom>
      <diagonal/>
    </border>
    <border>
      <left/>
      <right/>
      <top style="thick">
        <color theme="8" tint="-0.24994659260841701"/>
      </top>
      <bottom style="thick">
        <color theme="8" tint="-0.24994659260841701"/>
      </bottom>
      <diagonal/>
    </border>
    <border>
      <left/>
      <right style="thick">
        <color theme="8" tint="-0.24994659260841701"/>
      </right>
      <top style="thick">
        <color theme="8" tint="-0.24994659260841701"/>
      </top>
      <bottom style="thick">
        <color theme="8" tint="-0.24994659260841701"/>
      </bottom>
      <diagonal/>
    </border>
    <border>
      <left style="thin">
        <color rgb="FF0070C0"/>
      </left>
      <right style="thin">
        <color indexed="64"/>
      </right>
      <top style="thin">
        <color rgb="FF0070C0"/>
      </top>
      <bottom style="thin">
        <color rgb="FF0070C0"/>
      </bottom>
      <diagonal/>
    </border>
    <border>
      <left style="thin">
        <color rgb="FF0070C0"/>
      </left>
      <right style="thin">
        <color rgb="FF0070C0"/>
      </right>
      <top style="thin">
        <color rgb="FF0070C0"/>
      </top>
      <bottom style="thin">
        <color indexed="64"/>
      </bottom>
      <diagonal/>
    </border>
    <border>
      <left style="thin">
        <color theme="0"/>
      </left>
      <right style="thin">
        <color rgb="FF0070C0"/>
      </right>
      <top style="thin">
        <color rgb="FF0070C0"/>
      </top>
      <bottom style="thin">
        <color theme="0"/>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top/>
      <bottom style="thin">
        <color theme="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xf numFmtId="0" fontId="1" fillId="2" borderId="0" applyNumberFormat="0" applyBorder="0" applyAlignment="0" applyProtection="0"/>
    <xf numFmtId="43" fontId="2" fillId="0" borderId="0" applyFont="0" applyFill="0" applyBorder="0" applyAlignment="0" applyProtection="0"/>
    <xf numFmtId="0" fontId="11" fillId="0" borderId="0"/>
    <xf numFmtId="0" fontId="11" fillId="0" borderId="0"/>
    <xf numFmtId="0" fontId="11" fillId="0" borderId="0"/>
    <xf numFmtId="9" fontId="2" fillId="0" borderId="0" applyFont="0" applyFill="0" applyBorder="0" applyAlignment="0" applyProtection="0"/>
    <xf numFmtId="43" fontId="2" fillId="0" borderId="0" applyFont="0" applyFill="0" applyBorder="0" applyAlignment="0" applyProtection="0"/>
  </cellStyleXfs>
  <cellXfs count="210">
    <xf numFmtId="0" fontId="0" fillId="0" borderId="0" xfId="0"/>
    <xf numFmtId="0" fontId="0" fillId="0" borderId="0" xfId="0" applyAlignment="1">
      <alignment horizontal="center" vertical="center" wrapText="1"/>
    </xf>
    <xf numFmtId="0" fontId="3" fillId="0" borderId="0" xfId="0" applyFont="1" applyAlignment="1">
      <alignment horizontal="center" vertical="center" wrapText="1"/>
    </xf>
    <xf numFmtId="14" fontId="0" fillId="0" borderId="0" xfId="0" applyNumberFormat="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wrapText="1"/>
    </xf>
    <xf numFmtId="0" fontId="0" fillId="0" borderId="0" xfId="0" applyFont="1" applyAlignment="1">
      <alignment vertical="center" wrapText="1"/>
    </xf>
    <xf numFmtId="14" fontId="0" fillId="0" borderId="0" xfId="0" applyNumberFormat="1" applyFont="1" applyAlignment="1">
      <alignment vertical="center" wrapText="1"/>
    </xf>
    <xf numFmtId="0" fontId="0" fillId="0" borderId="0" xfId="0" applyFont="1" applyAlignment="1">
      <alignment horizontal="center" vertical="center" wrapText="1"/>
    </xf>
    <xf numFmtId="0" fontId="1" fillId="0" borderId="0" xfId="0" applyFont="1" applyAlignment="1">
      <alignment vertical="center" wrapText="1"/>
    </xf>
    <xf numFmtId="0" fontId="4" fillId="0" borderId="0" xfId="0" applyFont="1" applyFill="1" applyAlignment="1">
      <alignment horizontal="center" vertical="center" wrapText="1"/>
    </xf>
    <xf numFmtId="0" fontId="6" fillId="0" borderId="0" xfId="0" applyFont="1" applyAlignment="1">
      <alignment vertical="center" wrapText="1"/>
    </xf>
    <xf numFmtId="0" fontId="0" fillId="0" borderId="0" xfId="0" applyAlignment="1">
      <alignment vertical="center"/>
    </xf>
    <xf numFmtId="0" fontId="12" fillId="0" borderId="0" xfId="0" applyFont="1" applyAlignment="1">
      <alignment vertical="center" wrapText="1"/>
    </xf>
    <xf numFmtId="0" fontId="6" fillId="0" borderId="1" xfId="0" applyFont="1" applyFill="1" applyBorder="1" applyAlignment="1">
      <alignment vertical="center" wrapText="1"/>
    </xf>
    <xf numFmtId="0" fontId="6" fillId="0" borderId="1" xfId="0" applyFont="1" applyBorder="1" applyAlignment="1">
      <alignment vertical="center" wrapText="1"/>
    </xf>
    <xf numFmtId="14"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14" fontId="6" fillId="0" borderId="4" xfId="0" applyNumberFormat="1" applyFont="1" applyFill="1" applyBorder="1" applyAlignment="1">
      <alignment horizontal="center" vertical="center" wrapText="1"/>
    </xf>
    <xf numFmtId="164" fontId="6" fillId="0" borderId="4" xfId="0" applyNumberFormat="1" applyFont="1" applyBorder="1" applyAlignment="1">
      <alignment horizontal="center" vertical="center"/>
    </xf>
    <xf numFmtId="164" fontId="6" fillId="0" borderId="4"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14"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164" fontId="9" fillId="0" borderId="8" xfId="0" applyNumberFormat="1" applyFont="1" applyFill="1" applyBorder="1" applyAlignment="1" applyProtection="1">
      <alignment horizontal="center" vertical="center" wrapText="1"/>
    </xf>
    <xf numFmtId="0" fontId="8" fillId="0" borderId="0" xfId="0" applyFont="1" applyAlignment="1">
      <alignment horizontal="center" vertical="center" wrapText="1"/>
    </xf>
    <xf numFmtId="0" fontId="8" fillId="0" borderId="0" xfId="0" applyFont="1" applyFill="1" applyAlignment="1">
      <alignment horizontal="center" vertical="center" wrapText="1"/>
    </xf>
    <xf numFmtId="0" fontId="6" fillId="0" borderId="0" xfId="0" applyFont="1" applyAlignment="1">
      <alignment horizontal="center" vertical="center" wrapText="1"/>
    </xf>
    <xf numFmtId="0" fontId="6" fillId="0" borderId="0" xfId="0" applyFont="1" applyFill="1" applyAlignment="1">
      <alignment horizontal="center" vertical="center" wrapText="1"/>
    </xf>
    <xf numFmtId="0" fontId="12" fillId="0" borderId="0" xfId="0" applyFont="1" applyAlignment="1">
      <alignment horizontal="center" vertical="center" wrapText="1"/>
    </xf>
    <xf numFmtId="0" fontId="6" fillId="0" borderId="0" xfId="0" applyFont="1" applyAlignment="1">
      <alignment horizontal="center"/>
    </xf>
    <xf numFmtId="14" fontId="6" fillId="0" borderId="0" xfId="0" applyNumberFormat="1" applyFont="1" applyAlignment="1">
      <alignment horizontal="center" vertical="center" wrapText="1"/>
    </xf>
    <xf numFmtId="0" fontId="16" fillId="0" borderId="0" xfId="0" applyFont="1" applyAlignment="1">
      <alignment horizontal="center" vertical="center" wrapText="1"/>
    </xf>
    <xf numFmtId="0" fontId="7" fillId="0" borderId="1" xfId="0" applyFont="1" applyFill="1" applyBorder="1" applyAlignment="1">
      <alignment horizontal="left" vertical="center" wrapText="1"/>
    </xf>
    <xf numFmtId="14" fontId="7" fillId="0" borderId="1" xfId="0" applyNumberFormat="1" applyFont="1" applyFill="1" applyBorder="1" applyAlignment="1">
      <alignment horizontal="center" vertical="center" wrapText="1"/>
    </xf>
    <xf numFmtId="0" fontId="6" fillId="3" borderId="1" xfId="0" applyFont="1" applyFill="1" applyBorder="1" applyAlignment="1">
      <alignment vertical="center" wrapText="1"/>
    </xf>
    <xf numFmtId="0" fontId="6" fillId="0" borderId="1" xfId="0" applyFont="1" applyBorder="1" applyAlignment="1">
      <alignment horizontal="left" vertical="center" wrapText="1"/>
    </xf>
    <xf numFmtId="0" fontId="6" fillId="0" borderId="6"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9" xfId="0" applyFont="1" applyFill="1" applyBorder="1" applyAlignment="1">
      <alignment horizontal="center" vertical="center" textRotation="90"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3" borderId="1" xfId="0" applyFont="1" applyFill="1" applyBorder="1" applyAlignment="1">
      <alignment horizontal="center" vertical="center"/>
    </xf>
    <xf numFmtId="0" fontId="10" fillId="5"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0" fillId="5" borderId="13"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3" borderId="1" xfId="0" applyFont="1" applyFill="1" applyBorder="1" applyAlignment="1">
      <alignment vertical="center" wrapText="1"/>
    </xf>
    <xf numFmtId="0" fontId="6" fillId="0" borderId="14" xfId="0" applyFont="1" applyFill="1" applyBorder="1" applyAlignment="1">
      <alignment horizontal="center" vertical="center" wrapText="1"/>
    </xf>
    <xf numFmtId="14" fontId="18" fillId="0" borderId="15"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64" fontId="7" fillId="0" borderId="15"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14" fontId="7" fillId="0" borderId="8" xfId="0" applyNumberFormat="1" applyFont="1" applyBorder="1" applyAlignment="1">
      <alignment horizontal="center" vertical="center" wrapText="1"/>
    </xf>
    <xf numFmtId="0" fontId="19" fillId="0" borderId="0" xfId="0" applyFont="1" applyAlignment="1">
      <alignment horizontal="center" vertical="center" wrapText="1"/>
    </xf>
    <xf numFmtId="14" fontId="19" fillId="0" borderId="0" xfId="0" applyNumberFormat="1" applyFont="1" applyAlignment="1">
      <alignment horizontal="center" vertical="center" wrapText="1"/>
    </xf>
    <xf numFmtId="0" fontId="7" fillId="0" borderId="2" xfId="0" applyFont="1" applyFill="1" applyBorder="1" applyAlignment="1">
      <alignment horizontal="left" vertical="center" wrapText="1"/>
    </xf>
    <xf numFmtId="0" fontId="4" fillId="0" borderId="0" xfId="0" applyFont="1" applyAlignment="1">
      <alignment vertical="center" wrapText="1"/>
    </xf>
    <xf numFmtId="14" fontId="6" fillId="0" borderId="20" xfId="0" applyNumberFormat="1" applyFont="1" applyBorder="1" applyAlignment="1">
      <alignment horizontal="center" vertical="center" wrapText="1"/>
    </xf>
    <xf numFmtId="0" fontId="22" fillId="6" borderId="0" xfId="0" applyFont="1" applyFill="1" applyAlignment="1">
      <alignment horizontal="center" vertical="center" wrapText="1"/>
    </xf>
    <xf numFmtId="0" fontId="6" fillId="0" borderId="21" xfId="0" applyFont="1" applyBorder="1" applyAlignment="1">
      <alignment horizontal="center" vertical="center" wrapText="1"/>
    </xf>
    <xf numFmtId="0" fontId="23" fillId="7" borderId="10" xfId="0" applyFont="1" applyFill="1" applyBorder="1" applyAlignment="1">
      <alignment horizontal="center" vertical="center" wrapText="1"/>
    </xf>
    <xf numFmtId="0" fontId="23" fillId="7" borderId="22" xfId="0"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23" fillId="7" borderId="6" xfId="0" applyFont="1" applyFill="1" applyBorder="1" applyAlignment="1">
      <alignment horizontal="center" vertical="center" wrapText="1"/>
    </xf>
    <xf numFmtId="0" fontId="19" fillId="0" borderId="0" xfId="0" applyFont="1" applyAlignment="1">
      <alignment vertical="center" wrapText="1"/>
    </xf>
    <xf numFmtId="0" fontId="7" fillId="0" borderId="0" xfId="0" applyFont="1" applyAlignment="1">
      <alignment vertical="center" wrapText="1"/>
    </xf>
    <xf numFmtId="0" fontId="25" fillId="0" borderId="0" xfId="0" applyFont="1" applyAlignment="1">
      <alignment horizontal="center" wrapText="1"/>
    </xf>
    <xf numFmtId="0" fontId="19" fillId="0" borderId="0" xfId="0" applyFont="1" applyAlignment="1">
      <alignment horizontal="center" wrapText="1"/>
    </xf>
    <xf numFmtId="14" fontId="19" fillId="0" borderId="0" xfId="0" applyNumberFormat="1" applyFont="1" applyAlignment="1">
      <alignment vertical="center" wrapText="1"/>
    </xf>
    <xf numFmtId="0" fontId="7" fillId="0" borderId="0" xfId="0" applyFont="1" applyFill="1" applyAlignment="1">
      <alignment vertical="center" wrapText="1"/>
    </xf>
    <xf numFmtId="0" fontId="6" fillId="0" borderId="3" xfId="0" applyFont="1" applyFill="1" applyBorder="1" applyAlignment="1">
      <alignment horizontal="center" vertical="center" wrapText="1"/>
    </xf>
    <xf numFmtId="0" fontId="6" fillId="0" borderId="26" xfId="0" applyFont="1" applyBorder="1" applyAlignment="1">
      <alignment vertical="center" wrapText="1"/>
    </xf>
    <xf numFmtId="0" fontId="6" fillId="0" borderId="27" xfId="0" applyFont="1" applyBorder="1" applyAlignment="1">
      <alignment vertical="center" wrapText="1"/>
    </xf>
    <xf numFmtId="0" fontId="6" fillId="0" borderId="27" xfId="0" applyFont="1" applyBorder="1" applyAlignment="1">
      <alignment horizontal="center" vertical="center" wrapText="1"/>
    </xf>
    <xf numFmtId="0" fontId="6" fillId="0" borderId="26" xfId="0" applyFont="1" applyBorder="1" applyAlignment="1">
      <alignment horizontal="center" vertical="center" wrapText="1"/>
    </xf>
    <xf numFmtId="9" fontId="6" fillId="0" borderId="26" xfId="0" applyNumberFormat="1" applyFont="1" applyBorder="1" applyAlignment="1">
      <alignment horizontal="center" vertical="center" wrapText="1"/>
    </xf>
    <xf numFmtId="0" fontId="6" fillId="0" borderId="28" xfId="0" applyFont="1" applyBorder="1" applyAlignment="1">
      <alignment vertical="center" wrapText="1"/>
    </xf>
    <xf numFmtId="0" fontId="7" fillId="8" borderId="10" xfId="0" applyFont="1" applyFill="1" applyBorder="1" applyAlignment="1">
      <alignment horizontal="center" vertical="center" wrapText="1"/>
    </xf>
    <xf numFmtId="0" fontId="23" fillId="8" borderId="10" xfId="0" applyFont="1" applyFill="1" applyBorder="1" applyAlignment="1">
      <alignment horizontal="center" vertical="center" wrapText="1"/>
    </xf>
    <xf numFmtId="0" fontId="23" fillId="8" borderId="29" xfId="0" applyFont="1" applyFill="1" applyBorder="1" applyAlignment="1">
      <alignment horizontal="center" vertical="center" wrapText="1"/>
    </xf>
    <xf numFmtId="0" fontId="23" fillId="8" borderId="26" xfId="0"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0" fontId="6" fillId="0" borderId="32" xfId="0" applyFont="1" applyBorder="1" applyAlignment="1">
      <alignment horizontal="center" vertical="center" wrapText="1"/>
    </xf>
    <xf numFmtId="0" fontId="6" fillId="0" borderId="32" xfId="0" applyFont="1" applyBorder="1" applyAlignment="1">
      <alignment horizontal="left" vertical="center" wrapText="1"/>
    </xf>
    <xf numFmtId="0" fontId="23" fillId="11" borderId="31" xfId="0" applyFont="1" applyFill="1" applyBorder="1" applyAlignment="1">
      <alignment horizontal="center" vertical="center" wrapText="1"/>
    </xf>
    <xf numFmtId="0" fontId="7" fillId="0" borderId="0" xfId="0" applyFont="1" applyAlignment="1">
      <alignment horizontal="center" vertical="center" wrapText="1"/>
    </xf>
    <xf numFmtId="9" fontId="7" fillId="0" borderId="31" xfId="0" applyNumberFormat="1" applyFont="1" applyBorder="1" applyAlignment="1">
      <alignment horizontal="center" vertical="center" wrapText="1"/>
    </xf>
    <xf numFmtId="0" fontId="27" fillId="0" borderId="0" xfId="0" applyFont="1" applyAlignment="1">
      <alignment horizontal="center" vertical="center" wrapText="1"/>
    </xf>
    <xf numFmtId="0" fontId="7" fillId="0" borderId="0" xfId="0" applyFont="1" applyBorder="1" applyAlignment="1">
      <alignment horizontal="left" vertical="center" wrapText="1"/>
    </xf>
    <xf numFmtId="0" fontId="27" fillId="0" borderId="0" xfId="0" applyFont="1" applyAlignment="1">
      <alignment horizontal="left" vertical="center" wrapText="1"/>
    </xf>
    <xf numFmtId="0" fontId="7" fillId="0" borderId="31" xfId="0" applyFont="1" applyBorder="1" applyAlignment="1">
      <alignment horizontal="left" vertical="center" wrapText="1"/>
    </xf>
    <xf numFmtId="0" fontId="7" fillId="0" borderId="0" xfId="0" applyFont="1" applyAlignment="1">
      <alignment horizontal="left" vertical="center" wrapText="1"/>
    </xf>
    <xf numFmtId="0" fontId="7" fillId="0" borderId="32" xfId="0" applyFont="1" applyBorder="1" applyAlignment="1">
      <alignment horizontal="left" vertical="center" wrapText="1"/>
    </xf>
    <xf numFmtId="9" fontId="7" fillId="0" borderId="32" xfId="6" applyFont="1" applyBorder="1" applyAlignment="1">
      <alignment horizontal="center" vertical="center" wrapText="1"/>
    </xf>
    <xf numFmtId="0" fontId="23" fillId="10" borderId="29" xfId="0" applyFont="1" applyFill="1" applyBorder="1" applyAlignment="1">
      <alignment horizontal="left" vertical="center" wrapText="1"/>
    </xf>
    <xf numFmtId="9" fontId="23" fillId="10" borderId="26" xfId="0" applyNumberFormat="1" applyFont="1" applyFill="1" applyBorder="1" applyAlignment="1">
      <alignment horizontal="center" vertical="center" wrapText="1"/>
    </xf>
    <xf numFmtId="0" fontId="23" fillId="7" borderId="34" xfId="0" applyFont="1" applyFill="1" applyBorder="1" applyAlignment="1">
      <alignment horizontal="center" vertical="center" wrapText="1"/>
    </xf>
    <xf numFmtId="0" fontId="18" fillId="0" borderId="0" xfId="0" applyFont="1" applyAlignment="1">
      <alignment vertical="center" wrapText="1"/>
    </xf>
    <xf numFmtId="0" fontId="7" fillId="0" borderId="31" xfId="0" applyFont="1" applyBorder="1" applyAlignment="1">
      <alignment vertical="center" wrapText="1"/>
    </xf>
    <xf numFmtId="0" fontId="7" fillId="0" borderId="32" xfId="0" applyFont="1" applyBorder="1" applyAlignment="1">
      <alignment vertical="center" wrapText="1"/>
    </xf>
    <xf numFmtId="0" fontId="7" fillId="8" borderId="26" xfId="0" applyFont="1" applyFill="1" applyBorder="1" applyAlignment="1">
      <alignment horizontal="center" vertical="center" wrapText="1"/>
    </xf>
    <xf numFmtId="0" fontId="7" fillId="0" borderId="33" xfId="0" applyFont="1" applyBorder="1" applyAlignment="1">
      <alignment vertical="center" wrapText="1"/>
    </xf>
    <xf numFmtId="0" fontId="6" fillId="0" borderId="6"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7" fillId="8" borderId="6" xfId="0" applyFont="1" applyFill="1" applyBorder="1" applyAlignment="1">
      <alignment horizontal="center" vertical="center" wrapText="1"/>
    </xf>
    <xf numFmtId="9" fontId="6" fillId="0" borderId="6" xfId="0" applyNumberFormat="1" applyFont="1" applyBorder="1" applyAlignment="1">
      <alignment horizontal="center" vertical="center" wrapText="1"/>
    </xf>
    <xf numFmtId="0" fontId="5" fillId="0" borderId="2" xfId="0" applyFont="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9" fontId="5" fillId="0" borderId="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165" fontId="5" fillId="0" borderId="2" xfId="0" applyNumberFormat="1" applyFont="1" applyFill="1" applyBorder="1" applyAlignment="1">
      <alignment horizontal="center" vertical="center" wrapText="1"/>
    </xf>
    <xf numFmtId="0" fontId="29" fillId="10" borderId="2" xfId="0" applyFont="1" applyFill="1" applyBorder="1" applyAlignment="1">
      <alignment horizontal="center" vertical="center" wrapText="1"/>
    </xf>
    <xf numFmtId="9" fontId="29" fillId="10" borderId="2" xfId="6" applyFont="1" applyFill="1" applyBorder="1" applyAlignment="1">
      <alignment horizontal="center" vertical="center" wrapText="1"/>
    </xf>
    <xf numFmtId="0" fontId="4" fillId="0" borderId="0" xfId="0" applyFont="1" applyAlignment="1">
      <alignment vertical="center"/>
    </xf>
    <xf numFmtId="0" fontId="4" fillId="12" borderId="38" xfId="0" applyFont="1" applyFill="1" applyBorder="1" applyAlignment="1">
      <alignment horizontal="center" vertical="center"/>
    </xf>
    <xf numFmtId="0" fontId="4" fillId="12" borderId="39" xfId="0" applyFont="1" applyFill="1" applyBorder="1" applyAlignment="1">
      <alignment horizontal="center" vertical="center" wrapText="1"/>
    </xf>
    <xf numFmtId="0" fontId="4" fillId="12" borderId="38" xfId="0" applyFont="1" applyFill="1" applyBorder="1" applyAlignment="1">
      <alignment horizontal="center" vertical="center" wrapText="1"/>
    </xf>
    <xf numFmtId="0" fontId="4" fillId="12" borderId="40" xfId="0" applyFont="1" applyFill="1" applyBorder="1" applyAlignment="1">
      <alignment horizontal="center" vertical="center"/>
    </xf>
    <xf numFmtId="0" fontId="0" fillId="0" borderId="33" xfId="0" applyBorder="1" applyAlignment="1">
      <alignment vertical="center" wrapText="1"/>
    </xf>
    <xf numFmtId="0" fontId="0" fillId="0" borderId="41" xfId="0" applyBorder="1" applyAlignment="1">
      <alignment horizontal="center" vertical="center"/>
    </xf>
    <xf numFmtId="166" fontId="0" fillId="0" borderId="33" xfId="0" applyNumberFormat="1" applyBorder="1" applyAlignment="1">
      <alignment horizontal="center" vertical="center"/>
    </xf>
    <xf numFmtId="9" fontId="0" fillId="3" borderId="33" xfId="6" applyFont="1" applyFill="1" applyBorder="1" applyAlignment="1">
      <alignment horizontal="center" vertical="center"/>
    </xf>
    <xf numFmtId="0" fontId="30" fillId="0" borderId="42" xfId="0" applyFont="1" applyBorder="1" applyAlignment="1">
      <alignment horizontal="left" vertical="center" wrapText="1"/>
    </xf>
    <xf numFmtId="0" fontId="0" fillId="0" borderId="31" xfId="0" applyBorder="1" applyAlignment="1">
      <alignment vertical="center" wrapText="1"/>
    </xf>
    <xf numFmtId="166" fontId="0" fillId="0" borderId="31" xfId="0" applyNumberFormat="1" applyBorder="1" applyAlignment="1">
      <alignment horizontal="center" vertical="center"/>
    </xf>
    <xf numFmtId="0" fontId="0" fillId="0" borderId="43" xfId="0" applyBorder="1" applyAlignment="1">
      <alignment horizontal="center" vertical="center"/>
    </xf>
    <xf numFmtId="9" fontId="0" fillId="3" borderId="31" xfId="6" applyFont="1" applyFill="1" applyBorder="1" applyAlignment="1">
      <alignment horizontal="center" vertical="center"/>
    </xf>
    <xf numFmtId="0" fontId="30" fillId="0" borderId="44" xfId="0" applyFont="1" applyBorder="1" applyAlignment="1">
      <alignment horizontal="left" vertical="center" wrapText="1"/>
    </xf>
    <xf numFmtId="166" fontId="0" fillId="0" borderId="31" xfId="7" applyNumberFormat="1" applyFont="1" applyBorder="1" applyAlignment="1">
      <alignment horizontal="center" vertical="center"/>
    </xf>
    <xf numFmtId="0" fontId="0" fillId="0" borderId="45" xfId="0" applyBorder="1" applyAlignment="1">
      <alignment horizontal="center" vertical="center"/>
    </xf>
    <xf numFmtId="166" fontId="0" fillId="0" borderId="46" xfId="0" applyNumberFormat="1" applyBorder="1" applyAlignment="1">
      <alignment horizontal="center" vertical="center"/>
    </xf>
    <xf numFmtId="9" fontId="0" fillId="3" borderId="32" xfId="6" applyFont="1" applyFill="1" applyBorder="1" applyAlignment="1">
      <alignment horizontal="center" vertical="center"/>
    </xf>
    <xf numFmtId="0" fontId="4" fillId="3" borderId="31" xfId="0" applyFont="1" applyFill="1" applyBorder="1" applyAlignment="1">
      <alignment vertical="center" wrapText="1"/>
    </xf>
    <xf numFmtId="0" fontId="0" fillId="3" borderId="0" xfId="0" applyFill="1"/>
    <xf numFmtId="0" fontId="31" fillId="0" borderId="0" xfId="0" applyFont="1" applyAlignment="1">
      <alignment vertical="center"/>
    </xf>
    <xf numFmtId="0" fontId="4" fillId="10" borderId="0" xfId="0" applyFont="1" applyFill="1" applyAlignment="1">
      <alignment vertical="center"/>
    </xf>
    <xf numFmtId="0" fontId="4" fillId="9" borderId="0" xfId="0" applyFont="1" applyFill="1" applyAlignment="1">
      <alignment vertical="center"/>
    </xf>
    <xf numFmtId="0" fontId="4" fillId="13" borderId="0" xfId="0" applyFont="1" applyFill="1" applyAlignment="1">
      <alignment vertical="center"/>
    </xf>
    <xf numFmtId="9" fontId="7" fillId="0" borderId="31" xfId="6" applyFont="1" applyBorder="1" applyAlignment="1">
      <alignment horizontal="center" vertical="center" wrapText="1"/>
    </xf>
    <xf numFmtId="9" fontId="18" fillId="0" borderId="0" xfId="6" applyFont="1" applyAlignment="1">
      <alignment horizontal="center" vertical="center" wrapText="1"/>
    </xf>
    <xf numFmtId="9" fontId="7" fillId="8" borderId="26" xfId="6" applyFont="1" applyFill="1" applyBorder="1" applyAlignment="1">
      <alignment horizontal="center" vertical="center" wrapText="1"/>
    </xf>
    <xf numFmtId="9" fontId="7" fillId="0" borderId="33" xfId="6" applyFont="1" applyBorder="1" applyAlignment="1">
      <alignment horizontal="center" vertical="center" wrapText="1"/>
    </xf>
    <xf numFmtId="9" fontId="19" fillId="0" borderId="0" xfId="6" applyFont="1" applyAlignment="1">
      <alignment vertical="center" wrapText="1"/>
    </xf>
    <xf numFmtId="9" fontId="19" fillId="0" borderId="31" xfId="6" applyFont="1" applyBorder="1" applyAlignment="1">
      <alignment horizontal="center" vertical="center" wrapText="1"/>
    </xf>
    <xf numFmtId="0" fontId="23" fillId="10" borderId="31" xfId="0" applyFont="1" applyFill="1" applyBorder="1" applyAlignment="1">
      <alignment vertical="center" wrapText="1"/>
    </xf>
    <xf numFmtId="9" fontId="23" fillId="10" borderId="31" xfId="6" applyFont="1" applyFill="1" applyBorder="1" applyAlignment="1">
      <alignment horizontal="center" vertical="center" wrapText="1"/>
    </xf>
    <xf numFmtId="0" fontId="6" fillId="0" borderId="7"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9" fontId="6" fillId="0" borderId="2" xfId="6" applyFont="1" applyBorder="1" applyAlignment="1">
      <alignment horizontal="center" vertical="center" wrapText="1"/>
    </xf>
    <xf numFmtId="0" fontId="33" fillId="9" borderId="0" xfId="0" applyFont="1" applyFill="1" applyBorder="1" applyAlignment="1">
      <alignment horizontal="center" vertical="center" wrapText="1"/>
    </xf>
    <xf numFmtId="9" fontId="33" fillId="9" borderId="31" xfId="6" applyFont="1" applyFill="1" applyBorder="1" applyAlignment="1">
      <alignment horizontal="center" vertical="center" wrapText="1"/>
    </xf>
    <xf numFmtId="9" fontId="0" fillId="0" borderId="0" xfId="6" applyFont="1" applyAlignment="1">
      <alignment vertical="center" wrapText="1"/>
    </xf>
    <xf numFmtId="0" fontId="26" fillId="10" borderId="29" xfId="0" applyFont="1" applyFill="1" applyBorder="1" applyAlignment="1">
      <alignment vertical="center" wrapText="1"/>
    </xf>
    <xf numFmtId="9" fontId="26" fillId="10" borderId="26" xfId="6" applyFont="1" applyFill="1" applyBorder="1" applyAlignment="1">
      <alignment horizontal="center" vertical="center" wrapText="1"/>
    </xf>
    <xf numFmtId="9"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34" fillId="10" borderId="26" xfId="0" applyFont="1" applyFill="1" applyBorder="1" applyAlignment="1">
      <alignment horizontal="center" vertical="center" wrapText="1"/>
    </xf>
    <xf numFmtId="0" fontId="34" fillId="10" borderId="30" xfId="0" applyFont="1" applyFill="1" applyBorder="1" applyAlignment="1">
      <alignment horizontal="center" vertical="center" wrapText="1"/>
    </xf>
    <xf numFmtId="9" fontId="6" fillId="3" borderId="1" xfId="0" applyNumberFormat="1" applyFont="1" applyFill="1" applyBorder="1" applyAlignment="1">
      <alignment horizontal="center" vertical="center" wrapText="1"/>
    </xf>
    <xf numFmtId="0" fontId="28" fillId="3" borderId="31" xfId="0" applyFont="1" applyFill="1" applyBorder="1" applyAlignment="1">
      <alignment vertical="center" wrapText="1"/>
    </xf>
    <xf numFmtId="9" fontId="28" fillId="3" borderId="31" xfId="6" applyFont="1" applyFill="1" applyBorder="1" applyAlignment="1">
      <alignment horizontal="center" vertical="center" wrapText="1"/>
    </xf>
    <xf numFmtId="0" fontId="22" fillId="3" borderId="47" xfId="0" applyFont="1" applyFill="1" applyBorder="1" applyAlignment="1">
      <alignment horizontal="center" vertical="center"/>
    </xf>
    <xf numFmtId="166" fontId="22" fillId="3" borderId="26" xfId="0" applyNumberFormat="1" applyFont="1" applyFill="1" applyBorder="1" applyAlignment="1">
      <alignment horizontal="center" vertical="center"/>
    </xf>
    <xf numFmtId="10" fontId="22" fillId="3" borderId="26" xfId="6" applyNumberFormat="1" applyFont="1" applyFill="1" applyBorder="1" applyAlignment="1">
      <alignment horizontal="center" vertical="center"/>
    </xf>
    <xf numFmtId="0" fontId="22" fillId="3" borderId="48" xfId="0" applyFont="1" applyFill="1" applyBorder="1" applyAlignment="1">
      <alignment horizontal="center" vertical="center"/>
    </xf>
    <xf numFmtId="0" fontId="4" fillId="12" borderId="35" xfId="0" applyFont="1" applyFill="1" applyBorder="1" applyAlignment="1">
      <alignment horizontal="center"/>
    </xf>
    <xf numFmtId="0" fontId="4" fillId="12" borderId="37" xfId="0" applyFont="1" applyFill="1" applyBorder="1" applyAlignment="1">
      <alignment horizontal="center"/>
    </xf>
    <xf numFmtId="0" fontId="4" fillId="12" borderId="36" xfId="0" applyFont="1" applyFill="1" applyBorder="1" applyAlignment="1">
      <alignment horizontal="center"/>
    </xf>
    <xf numFmtId="0" fontId="31" fillId="0" borderId="0" xfId="0" applyFont="1" applyAlignment="1">
      <alignment horizontal="left" vertical="center" wrapText="1"/>
    </xf>
    <xf numFmtId="0" fontId="32" fillId="0" borderId="0" xfId="0" applyFont="1" applyAlignment="1">
      <alignment horizontal="left"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3" fillId="4" borderId="8" xfId="1" applyFont="1" applyFill="1" applyBorder="1" applyAlignment="1">
      <alignment horizontal="center" vertical="center" wrapText="1"/>
    </xf>
    <xf numFmtId="0" fontId="13" fillId="4" borderId="0" xfId="1" applyFont="1" applyFill="1" applyBorder="1" applyAlignment="1">
      <alignment horizontal="center" vertical="center" wrapText="1"/>
    </xf>
    <xf numFmtId="0" fontId="19" fillId="0" borderId="17" xfId="0" applyFont="1" applyBorder="1" applyAlignment="1">
      <alignment horizontal="center" wrapText="1"/>
    </xf>
    <xf numFmtId="0" fontId="19" fillId="0" borderId="18" xfId="0" applyFont="1" applyBorder="1" applyAlignment="1">
      <alignment horizontal="center" wrapText="1"/>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5"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cellXfs>
  <cellStyles count="8">
    <cellStyle name="Énfasis5" xfId="1" builtinId="45"/>
    <cellStyle name="Millares" xfId="7" builtinId="3"/>
    <cellStyle name="Millares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 name="Porcentaje" xfId="6" builtinId="5"/>
  </cellStyles>
  <dxfs count="68">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1"/>
        <color auto="1"/>
        <name val="Calibri"/>
        <scheme val="minor"/>
      </font>
      <numFmt numFmtId="165"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border outline="0">
        <left style="thin">
          <color indexed="64"/>
        </left>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name val="Arial"/>
        <scheme val="none"/>
      </font>
      <border diagonalUp="0" diagonalDown="0" outline="0">
        <left style="thin">
          <color rgb="FF0070C0"/>
        </left>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dxf>
    <dxf>
      <border>
        <bottom style="thin">
          <color rgb="FF0070C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rgb="FF0070C0"/>
        </left>
        <right style="thin">
          <color rgb="FF0070C0"/>
        </right>
        <top/>
        <bottom/>
      </border>
    </dxf>
    <dxf>
      <font>
        <b val="0"/>
        <strike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name val="Arial"/>
        <family val="2"/>
        <scheme val="none"/>
      </font>
      <alignment horizontal="general" vertical="center" textRotation="0" wrapText="1" indent="0" justifyLastLine="0" shrinkToFit="0" readingOrder="0"/>
    </dxf>
    <dxf>
      <font>
        <strike val="0"/>
        <outline val="0"/>
        <shadow val="0"/>
        <u val="none"/>
        <vertAlign val="baseline"/>
        <sz val="12"/>
        <name val="Arial"/>
        <family val="2"/>
        <scheme val="none"/>
      </font>
      <numFmt numFmtId="165" formatCode="d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2"/>
        <name val="Arial"/>
        <family val="2"/>
        <scheme val="none"/>
      </font>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border outline="0">
        <top style="thin">
          <color theme="0"/>
        </top>
        <bottom style="thin">
          <color rgb="FF0070C0"/>
        </bottom>
      </border>
    </dxf>
    <dxf>
      <font>
        <strike val="0"/>
        <outline val="0"/>
        <shadow val="0"/>
        <u val="none"/>
        <vertAlign val="baseline"/>
        <sz val="12"/>
        <name val="Arial"/>
        <family val="2"/>
        <scheme val="none"/>
      </font>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family val="2"/>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Arial"/>
        <scheme val="none"/>
      </font>
      <numFmt numFmtId="0" formatCode="General"/>
    </dxf>
    <dxf>
      <font>
        <strike val="0"/>
        <outline val="0"/>
        <shadow val="0"/>
        <u val="none"/>
        <vertAlign val="baseline"/>
        <sz val="12"/>
        <name val="Arial"/>
        <scheme val="none"/>
      </font>
    </dxf>
    <dxf>
      <font>
        <strike val="0"/>
        <outline val="0"/>
        <shadow val="0"/>
        <u val="none"/>
        <vertAlign val="baseline"/>
        <sz val="12"/>
        <name val="Arial"/>
        <scheme val="none"/>
      </font>
    </dxf>
    <dxf>
      <font>
        <b val="0"/>
        <i val="0"/>
        <strike val="0"/>
        <condense val="0"/>
        <extend val="0"/>
        <outline val="0"/>
        <shadow val="0"/>
        <u val="none"/>
        <vertAlign val="baseline"/>
        <sz val="12"/>
        <color indexed="8"/>
        <name val="Arial"/>
        <scheme val="none"/>
      </font>
      <numFmt numFmtId="164" formatCode="[$-240A]d&quot; de &quot;mmmm&quot; de &quot;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style="thin">
          <color rgb="FF0070C0"/>
        </vertical>
        <horizontal style="thin">
          <color rgb="FF0070C0"/>
        </horizontal>
      </border>
      <protection locked="1" hidden="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numFmt numFmtId="165"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rgb="FF0070C0"/>
        </right>
        <top style="thin">
          <color rgb="FF0070C0"/>
        </top>
        <bottom style="thin">
          <color rgb="FF0070C0"/>
        </bottom>
        <vertical style="thin">
          <color rgb="FF0070C0"/>
        </vertical>
        <horizontal style="thin">
          <color rgb="FF0070C0"/>
        </horizontal>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sz val="12"/>
        <name val="Arial"/>
        <scheme val="none"/>
      </font>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Arial"/>
        <scheme val="none"/>
      </font>
      <border diagonalUp="0" diagonalDown="0">
        <left style="medium">
          <color auto="1"/>
        </left>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medium">
          <color auto="1"/>
        </right>
        <top style="medium">
          <color auto="1"/>
        </top>
        <bottom style="medium">
          <color auto="1"/>
        </bottom>
        <vertical style="medium">
          <color auto="1"/>
        </vertical>
        <horizontal style="medium">
          <color auto="1"/>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67"/>
      <tableStyleElement type="headerRow" dxfId="6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95250</xdr:rowOff>
    </xdr:from>
    <xdr:to>
      <xdr:col>2</xdr:col>
      <xdr:colOff>0</xdr:colOff>
      <xdr:row>0</xdr:row>
      <xdr:rowOff>698500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95251" y="95250"/>
          <a:ext cx="2451099" cy="603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1306285</xdr:colOff>
      <xdr:row>0</xdr:row>
      <xdr:rowOff>27215</xdr:rowOff>
    </xdr:from>
    <xdr:to>
      <xdr:col>7</xdr:col>
      <xdr:colOff>762000</xdr:colOff>
      <xdr:row>0</xdr:row>
      <xdr:rowOff>778583</xdr:rowOff>
    </xdr:to>
    <xdr:pic>
      <xdr:nvPicPr>
        <xdr:cNvPr id="2" name="Imagen 6" descr="Recorte de pantall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12535" y="27215"/>
          <a:ext cx="857251" cy="751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258535</xdr:colOff>
      <xdr:row>0</xdr:row>
      <xdr:rowOff>122463</xdr:rowOff>
    </xdr:from>
    <xdr:to>
      <xdr:col>1</xdr:col>
      <xdr:colOff>2256516</xdr:colOff>
      <xdr:row>0</xdr:row>
      <xdr:rowOff>725713</xdr:rowOff>
    </xdr:to>
    <xdr:pic>
      <xdr:nvPicPr>
        <xdr:cNvPr id="5" name="Imagen 4" descr="Macintosh HD:Users:dimprenta:Desktop:Captura de pantalla 2019-01-25 a las 3.10.13 p.m..png">
          <a:extLst>
            <a:ext uri="{FF2B5EF4-FFF2-40B4-BE49-F238E27FC236}">
              <a16:creationId xmlns:a16="http://schemas.microsoft.com/office/drawing/2014/main" id="{00000000-0008-0000-01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258535" y="122463"/>
          <a:ext cx="2365374" cy="603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57149</xdr:colOff>
      <xdr:row>0</xdr:row>
      <xdr:rowOff>79375</xdr:rowOff>
    </xdr:from>
    <xdr:to>
      <xdr:col>1</xdr:col>
      <xdr:colOff>2292349</xdr:colOff>
      <xdr:row>0</xdr:row>
      <xdr:rowOff>742950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57149" y="79375"/>
          <a:ext cx="2244725" cy="6635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158749</xdr:colOff>
      <xdr:row>0</xdr:row>
      <xdr:rowOff>95250</xdr:rowOff>
    </xdr:from>
    <xdr:to>
      <xdr:col>2</xdr:col>
      <xdr:colOff>126999</xdr:colOff>
      <xdr:row>0</xdr:row>
      <xdr:rowOff>793750</xdr:rowOff>
    </xdr:to>
    <xdr:pic>
      <xdr:nvPicPr>
        <xdr:cNvPr id="4" name="Imagen 3" descr="Macintosh HD:Users:dimprenta:Desktop:Captura de pantalla 2019-01-25 a las 3.10.13 p.m..png">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58749" y="95250"/>
          <a:ext cx="2397125" cy="6985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206375</xdr:colOff>
      <xdr:row>0</xdr:row>
      <xdr:rowOff>111125</xdr:rowOff>
    </xdr:from>
    <xdr:to>
      <xdr:col>1</xdr:col>
      <xdr:colOff>1997075</xdr:colOff>
      <xdr:row>0</xdr:row>
      <xdr:rowOff>720725</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06375" y="111125"/>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285750</xdr:colOff>
      <xdr:row>0</xdr:row>
      <xdr:rowOff>59532</xdr:rowOff>
    </xdr:from>
    <xdr:to>
      <xdr:col>1</xdr:col>
      <xdr:colOff>2100262</xdr:colOff>
      <xdr:row>0</xdr:row>
      <xdr:rowOff>669132</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85750" y="59532"/>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2:F9" totalsRowShown="0" headerRowDxfId="65" dataDxfId="63" headerRowBorderDxfId="64" tableBorderDxfId="62">
  <autoFilter ref="A2:F9" xr:uid="{00000000-0009-0000-0100-000002000000}"/>
  <tableColumns count="6">
    <tableColumn id="1" xr3:uid="{00000000-0010-0000-0000-000001000000}" name="#" dataDxfId="61"/>
    <tableColumn id="2" xr3:uid="{00000000-0010-0000-0000-000002000000}" name="Subcomponente / Procesos" dataDxfId="60"/>
    <tableColumn id="3" xr3:uid="{00000000-0010-0000-0000-000003000000}" name="Actividad " dataDxfId="59"/>
    <tableColumn id="4" xr3:uid="{00000000-0010-0000-0000-000004000000}" name="Meta o producto " dataDxfId="58"/>
    <tableColumn id="5" xr3:uid="{00000000-0010-0000-0000-000005000000}" name="Responsable " dataDxfId="57"/>
    <tableColumn id="6" xr3:uid="{00000000-0010-0000-0000-000006000000}" name="Fecha Programada " dataDxfId="5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3" displayName="Tabla3" ref="A2:K4" totalsRowShown="0" headerRowDxfId="55" dataDxfId="53" headerRowBorderDxfId="54" tableBorderDxfId="52" totalsRowBorderDxfId="51">
  <autoFilter ref="A2:K4" xr:uid="{00000000-0009-0000-0100-000003000000}"/>
  <tableColumns count="11">
    <tableColumn id="1" xr3:uid="{00000000-0010-0000-0100-000001000000}" name="#" dataDxfId="50"/>
    <tableColumn id="2" xr3:uid="{00000000-0010-0000-0100-000002000000}" name="Nombre del Servicio, Proceso o Procedimiento " dataDxfId="49"/>
    <tableColumn id="3" xr3:uid="{00000000-0010-0000-0100-000003000000}" name="Tipo de Racionalización" dataDxfId="48"/>
    <tableColumn id="4" xr3:uid="{00000000-0010-0000-0100-000004000000}" name="Acción de Racionalización" dataDxfId="47"/>
    <tableColumn id="6" xr3:uid="{00000000-0010-0000-0100-000006000000}" name="Descripción de la mejora a realizar " dataDxfId="46"/>
    <tableColumn id="7" xr3:uid="{00000000-0010-0000-0100-000007000000}" name="Beneficio al Ciudadano y/o entidad" dataDxfId="45"/>
    <tableColumn id="8" xr3:uid="{00000000-0010-0000-0100-000008000000}" name="Dependencia Responsable" dataDxfId="44"/>
    <tableColumn id="9" xr3:uid="{00000000-0010-0000-0100-000009000000}" name="Fecha Programada" dataDxfId="43"/>
    <tableColumn id="5" xr3:uid="{9A5C45EA-AA22-4C1C-AB3F-FB6A720F4CB5}" name="SEGUIMIENTO PRIMER CUATRIMESTRE" dataDxfId="42"/>
    <tableColumn id="10" xr3:uid="{9A7BE646-5D3B-41DE-86B2-84B1C32244D0}" name="SEGUIMIENTO OCI" dataDxfId="41"/>
    <tableColumn id="11" xr3:uid="{9DA950FC-BB13-4BF4-AD6F-D6391BEFE69B}" name="CUMPLIMIENTO" dataDxfId="40">
      <calculatedColumnFormula>SUBTOTAL(101,K2)</calculatedColumnFormula>
    </tableColumn>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A2:I9" totalsRowShown="0" headerRowDxfId="39" dataDxfId="37" headerRowBorderDxfId="38" tableBorderDxfId="36">
  <autoFilter ref="A2:I9" xr:uid="{00000000-0009-0000-0100-000005000000}"/>
  <tableColumns count="9">
    <tableColumn id="1" xr3:uid="{00000000-0010-0000-0200-000001000000}" name="#" dataDxfId="35"/>
    <tableColumn id="2" xr3:uid="{00000000-0010-0000-0200-000002000000}" name="Subcomponente / Procesos" dataDxfId="34"/>
    <tableColumn id="3" xr3:uid="{00000000-0010-0000-0200-000003000000}" name="Actividad " dataDxfId="33"/>
    <tableColumn id="4" xr3:uid="{00000000-0010-0000-0200-000004000000}" name="Meta o producto " dataDxfId="32"/>
    <tableColumn id="5" xr3:uid="{00000000-0010-0000-0200-000005000000}" name="Responsable " dataDxfId="31"/>
    <tableColumn id="6" xr3:uid="{00000000-0010-0000-0200-000006000000}" name="Fecha Programada " dataDxfId="30"/>
    <tableColumn id="7" xr3:uid="{7BDA09D6-CC13-42BE-BC0B-7F3BBE405AF1}" name="SEGUIMIENTO PRIMER CUATRIMESTRE" dataDxfId="29"/>
    <tableColumn id="8" xr3:uid="{C933E502-0AA6-40F3-88DB-426ABDD5DF77}" name="SEGUIMIENTO OCI" dataDxfId="28"/>
    <tableColumn id="9" xr3:uid="{AD8EC394-FAE9-4306-90D5-A1AD3D5560A5}" name="CUMPLIMIENTO" dataDxfId="27" dataCellStyle="Porcentaje"/>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a6" displayName="Tabla6" ref="A2:I11" totalsRowShown="0" headerRowDxfId="26" dataDxfId="24" headerRowBorderDxfId="25" tableBorderDxfId="23" totalsRowBorderDxfId="22">
  <autoFilter ref="A2:I11" xr:uid="{00000000-0009-0000-0100-000006000000}"/>
  <tableColumns count="9">
    <tableColumn id="1" xr3:uid="{00000000-0010-0000-0300-000001000000}" name="#" dataDxfId="21"/>
    <tableColumn id="2" xr3:uid="{00000000-0010-0000-0300-000002000000}" name="Subcomponente / Procesos" dataDxfId="20"/>
    <tableColumn id="3" xr3:uid="{00000000-0010-0000-0300-000003000000}" name="Actividad " dataDxfId="19"/>
    <tableColumn id="4" xr3:uid="{00000000-0010-0000-0300-000004000000}" name="Meta o producto " dataDxfId="18"/>
    <tableColumn id="5" xr3:uid="{00000000-0010-0000-0300-000005000000}" name="Responsable " dataDxfId="17"/>
    <tableColumn id="6" xr3:uid="{00000000-0010-0000-0300-000006000000}" name="Fecha Programada " dataDxfId="16"/>
    <tableColumn id="7" xr3:uid="{04E7B2BF-9466-41DA-A472-F86C9A0FE08C}" name="SEGUIMIENTO PRIMER CUATRIMESTRE" dataDxfId="15"/>
    <tableColumn id="8" xr3:uid="{5C5A49FB-8F51-4722-8779-96E4E0427AAB}" name="SEGUIMIENTO OCI" dataDxfId="14"/>
    <tableColumn id="9" xr3:uid="{6E5695EB-16E5-47BF-9F60-B5DE30504EE0}" name="CUMPLIMIENTO" dataDxfId="13"/>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a10" displayName="Tabla10" ref="A2:I6" totalsRowShown="0" headerRowDxfId="12" dataDxfId="10" headerRowBorderDxfId="11" tableBorderDxfId="9">
  <autoFilter ref="A2:I6" xr:uid="{00000000-0009-0000-0100-00000A000000}"/>
  <tableColumns count="9">
    <tableColumn id="1" xr3:uid="{00000000-0010-0000-0400-000001000000}" name="#" dataDxfId="8"/>
    <tableColumn id="2" xr3:uid="{00000000-0010-0000-0400-000002000000}" name="Subcomponente / Procesos" dataDxfId="7"/>
    <tableColumn id="4" xr3:uid="{00000000-0010-0000-0400-000004000000}" name="Actividad " dataDxfId="6"/>
    <tableColumn id="5" xr3:uid="{00000000-0010-0000-0400-000005000000}" name="Meta o producto " dataDxfId="5"/>
    <tableColumn id="6" xr3:uid="{00000000-0010-0000-0400-000006000000}" name="Responsable " dataDxfId="4"/>
    <tableColumn id="7" xr3:uid="{00000000-0010-0000-0400-000007000000}" name="Fecha Programada " dataDxfId="3"/>
    <tableColumn id="3" xr3:uid="{27C8094B-DFAC-4ED3-91A5-F33A9C9319F7}" name="SEGUIMIENTO PRIMER CUATRIMESTRE" dataDxfId="2"/>
    <tableColumn id="8" xr3:uid="{8D0C40E9-E508-4BC5-9674-FA2827022071}" name="SEGUIMIENTO OCI" dataDxfId="1"/>
    <tableColumn id="9" xr3:uid="{2AA7878F-7919-4352-9A45-7344E872E5D4}" name="CUMPLIMIENTO"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2F7B-3525-4813-B26B-E0CA072DFBFA}">
  <sheetPr>
    <tabColor theme="0"/>
  </sheetPr>
  <dimension ref="A1:E25"/>
  <sheetViews>
    <sheetView tabSelected="1" topLeftCell="A10" workbookViewId="0">
      <selection activeCell="K8" sqref="K8"/>
    </sheetView>
  </sheetViews>
  <sheetFormatPr baseColWidth="10" defaultRowHeight="15" x14ac:dyDescent="0.25"/>
  <cols>
    <col min="1" max="1" width="41" customWidth="1"/>
    <col min="2" max="2" width="15" customWidth="1"/>
    <col min="3" max="3" width="12.5703125" customWidth="1"/>
    <col min="4" max="4" width="10.5703125" customWidth="1"/>
    <col min="5" max="5" width="25.42578125" customWidth="1"/>
  </cols>
  <sheetData>
    <row r="1" spans="1:5" x14ac:dyDescent="0.25">
      <c r="A1" s="131" t="s">
        <v>242</v>
      </c>
    </row>
    <row r="2" spans="1:5" x14ac:dyDescent="0.25">
      <c r="A2" s="131" t="s">
        <v>243</v>
      </c>
    </row>
    <row r="3" spans="1:5" x14ac:dyDescent="0.25">
      <c r="A3" s="131" t="s">
        <v>244</v>
      </c>
      <c r="B3" t="s">
        <v>267</v>
      </c>
    </row>
    <row r="4" spans="1:5" x14ac:dyDescent="0.25">
      <c r="A4" s="131" t="s">
        <v>245</v>
      </c>
      <c r="B4" t="s">
        <v>268</v>
      </c>
    </row>
    <row r="5" spans="1:5" x14ac:dyDescent="0.25">
      <c r="A5" s="131" t="s">
        <v>246</v>
      </c>
      <c r="B5" t="s">
        <v>247</v>
      </c>
    </row>
    <row r="6" spans="1:5" ht="15.75" thickBot="1" x14ac:dyDescent="0.3">
      <c r="A6" s="131"/>
    </row>
    <row r="7" spans="1:5" ht="15.75" thickBot="1" x14ac:dyDescent="0.3">
      <c r="A7" s="12"/>
      <c r="B7" s="184" t="s">
        <v>269</v>
      </c>
      <c r="C7" s="185"/>
      <c r="D7" s="185"/>
      <c r="E7" s="186"/>
    </row>
    <row r="8" spans="1:5" ht="75.75" thickBot="1" x14ac:dyDescent="0.3">
      <c r="A8" s="132" t="s">
        <v>248</v>
      </c>
      <c r="B8" s="134" t="s">
        <v>249</v>
      </c>
      <c r="C8" s="133" t="s">
        <v>250</v>
      </c>
      <c r="D8" s="133" t="s">
        <v>251</v>
      </c>
      <c r="E8" s="135" t="s">
        <v>252</v>
      </c>
    </row>
    <row r="9" spans="1:5" ht="45.75" customHeight="1" x14ac:dyDescent="0.25">
      <c r="A9" s="136" t="s">
        <v>253</v>
      </c>
      <c r="B9" s="137">
        <v>7</v>
      </c>
      <c r="C9" s="138">
        <v>2.66</v>
      </c>
      <c r="D9" s="139">
        <f>+C9/B9</f>
        <v>0.38</v>
      </c>
      <c r="E9" s="140" t="s">
        <v>274</v>
      </c>
    </row>
    <row r="10" spans="1:5" ht="38.25" x14ac:dyDescent="0.25">
      <c r="A10" s="141" t="s">
        <v>254</v>
      </c>
      <c r="B10" s="143">
        <v>1</v>
      </c>
      <c r="C10" s="138">
        <v>0</v>
      </c>
      <c r="D10" s="139">
        <f t="shared" ref="D10:D15" si="0">+C10/B10</f>
        <v>0</v>
      </c>
      <c r="E10" s="140" t="s">
        <v>271</v>
      </c>
    </row>
    <row r="11" spans="1:5" ht="38.25" x14ac:dyDescent="0.25">
      <c r="A11" s="141" t="s">
        <v>255</v>
      </c>
      <c r="B11" s="143">
        <v>12</v>
      </c>
      <c r="C11" s="138">
        <v>2.2999999999999998</v>
      </c>
      <c r="D11" s="144">
        <f t="shared" si="0"/>
        <v>0.19166666666666665</v>
      </c>
      <c r="E11" s="145" t="s">
        <v>272</v>
      </c>
    </row>
    <row r="12" spans="1:5" ht="45.75" customHeight="1" x14ac:dyDescent="0.25">
      <c r="A12" s="141" t="s">
        <v>256</v>
      </c>
      <c r="B12" s="143">
        <v>7</v>
      </c>
      <c r="C12" s="142">
        <v>1.6</v>
      </c>
      <c r="D12" s="144">
        <f t="shared" si="0"/>
        <v>0.22857142857142859</v>
      </c>
      <c r="E12" s="145" t="s">
        <v>272</v>
      </c>
    </row>
    <row r="13" spans="1:5" ht="43.5" customHeight="1" x14ac:dyDescent="0.25">
      <c r="A13" s="141" t="s">
        <v>257</v>
      </c>
      <c r="B13" s="143">
        <v>8</v>
      </c>
      <c r="C13" s="146">
        <v>5.3</v>
      </c>
      <c r="D13" s="144">
        <f t="shared" si="0"/>
        <v>0.66249999999999998</v>
      </c>
      <c r="E13" s="145" t="s">
        <v>272</v>
      </c>
    </row>
    <row r="14" spans="1:5" ht="39" thickBot="1" x14ac:dyDescent="0.3">
      <c r="A14" s="141" t="s">
        <v>273</v>
      </c>
      <c r="B14" s="147">
        <v>3</v>
      </c>
      <c r="C14" s="148">
        <v>1.25</v>
      </c>
      <c r="D14" s="149">
        <f t="shared" si="0"/>
        <v>0.41666666666666669</v>
      </c>
      <c r="E14" s="145" t="s">
        <v>272</v>
      </c>
    </row>
    <row r="15" spans="1:5" s="151" customFormat="1" ht="15.75" thickBot="1" x14ac:dyDescent="0.3">
      <c r="A15" s="150" t="s">
        <v>258</v>
      </c>
      <c r="B15" s="180">
        <f>SUM(B9:B14)</f>
        <v>38</v>
      </c>
      <c r="C15" s="181">
        <f>SUM(C9:C14)</f>
        <v>13.11</v>
      </c>
      <c r="D15" s="182">
        <f t="shared" si="0"/>
        <v>0.34499999999999997</v>
      </c>
      <c r="E15" s="183" t="s">
        <v>259</v>
      </c>
    </row>
    <row r="16" spans="1:5" ht="33.75" customHeight="1" x14ac:dyDescent="0.25">
      <c r="A16" s="187" t="s">
        <v>270</v>
      </c>
      <c r="B16" s="187"/>
      <c r="C16" s="187"/>
      <c r="D16" s="187"/>
      <c r="E16" s="187"/>
    </row>
    <row r="17" spans="1:5" x14ac:dyDescent="0.25">
      <c r="A17" s="152"/>
    </row>
    <row r="18" spans="1:5" x14ac:dyDescent="0.25">
      <c r="A18" s="131" t="s">
        <v>260</v>
      </c>
    </row>
    <row r="19" spans="1:5" ht="30.75" customHeight="1" x14ac:dyDescent="0.25">
      <c r="A19" s="188" t="s">
        <v>261</v>
      </c>
      <c r="B19" s="188"/>
      <c r="C19" s="188"/>
      <c r="D19" s="188"/>
      <c r="E19" s="188"/>
    </row>
    <row r="20" spans="1:5" ht="28.5" customHeight="1" x14ac:dyDescent="0.25">
      <c r="A20" s="188" t="s">
        <v>262</v>
      </c>
      <c r="B20" s="188"/>
      <c r="C20" s="188"/>
      <c r="D20" s="188"/>
      <c r="E20" s="188"/>
    </row>
    <row r="21" spans="1:5" x14ac:dyDescent="0.25">
      <c r="A21" s="153" t="s">
        <v>263</v>
      </c>
    </row>
    <row r="22" spans="1:5" x14ac:dyDescent="0.25">
      <c r="A22" s="154" t="s">
        <v>264</v>
      </c>
    </row>
    <row r="23" spans="1:5" x14ac:dyDescent="0.25">
      <c r="A23" s="155" t="s">
        <v>265</v>
      </c>
    </row>
    <row r="24" spans="1:5" x14ac:dyDescent="0.25">
      <c r="A24" s="12"/>
    </row>
    <row r="25" spans="1:5" x14ac:dyDescent="0.25">
      <c r="A25" s="131" t="s">
        <v>266</v>
      </c>
    </row>
  </sheetData>
  <mergeCells count="4">
    <mergeCell ref="B7:E7"/>
    <mergeCell ref="A16:E16"/>
    <mergeCell ref="A19:E19"/>
    <mergeCell ref="A20:E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33"/>
  <sheetViews>
    <sheetView showGridLines="0" zoomScale="60" zoomScaleNormal="60" zoomScaleSheetLayoutView="150" workbookViewId="0">
      <pane ySplit="2" topLeftCell="A8" activePane="bottomLeft" state="frozen"/>
      <selection pane="bottomLeft" activeCell="J8" sqref="J8"/>
    </sheetView>
  </sheetViews>
  <sheetFormatPr baseColWidth="10" defaultColWidth="11.42578125" defaultRowHeight="15" x14ac:dyDescent="0.25"/>
  <cols>
    <col min="1" max="1" width="6.28515625" style="6" customWidth="1"/>
    <col min="2" max="2" width="31.28515625" style="11" customWidth="1"/>
    <col min="3" max="3" width="34.85546875" style="6" customWidth="1"/>
    <col min="4" max="4" width="27.7109375" style="6" customWidth="1"/>
    <col min="5" max="5" width="23.85546875" style="6" customWidth="1"/>
    <col min="6" max="6" width="27.7109375" style="7" customWidth="1"/>
    <col min="7" max="7" width="36.140625" style="71" bestFit="1" customWidth="1"/>
    <col min="8" max="8" width="44" style="6" customWidth="1"/>
    <col min="9" max="9" width="29.5703125" style="6" customWidth="1"/>
    <col min="10" max="16384" width="11.42578125" style="6"/>
  </cols>
  <sheetData>
    <row r="1" spans="1:11" ht="64.5" customHeight="1" thickTop="1" thickBot="1" x14ac:dyDescent="0.3">
      <c r="A1" s="189"/>
      <c r="B1" s="190"/>
      <c r="C1" s="191" t="s">
        <v>0</v>
      </c>
      <c r="D1" s="192"/>
      <c r="E1" s="192"/>
      <c r="F1" s="192"/>
      <c r="G1" s="193"/>
    </row>
    <row r="2" spans="1:11" s="5" customFormat="1" ht="40.5" customHeight="1" thickTop="1" thickBot="1" x14ac:dyDescent="0.3">
      <c r="A2" s="47" t="s">
        <v>1</v>
      </c>
      <c r="B2" s="47" t="s">
        <v>2</v>
      </c>
      <c r="C2" s="47" t="s">
        <v>3</v>
      </c>
      <c r="D2" s="47" t="s">
        <v>4</v>
      </c>
      <c r="E2" s="47" t="s">
        <v>5</v>
      </c>
      <c r="F2" s="47" t="s">
        <v>6</v>
      </c>
      <c r="G2" s="73" t="s">
        <v>7</v>
      </c>
      <c r="H2" s="95" t="s">
        <v>222</v>
      </c>
      <c r="I2" s="96" t="s">
        <v>223</v>
      </c>
    </row>
    <row r="3" spans="1:11" s="10" customFormat="1" ht="93" customHeight="1" thickBot="1" x14ac:dyDescent="0.3">
      <c r="A3" s="86">
        <v>1</v>
      </c>
      <c r="B3" s="18" t="s">
        <v>8</v>
      </c>
      <c r="C3" s="14" t="s">
        <v>9</v>
      </c>
      <c r="D3" s="14" t="s">
        <v>10</v>
      </c>
      <c r="E3" s="15" t="s">
        <v>11</v>
      </c>
      <c r="F3" s="19" t="s">
        <v>12</v>
      </c>
      <c r="G3" s="72" t="s">
        <v>13</v>
      </c>
      <c r="H3" s="88" t="s">
        <v>225</v>
      </c>
      <c r="I3" s="89">
        <v>0</v>
      </c>
    </row>
    <row r="4" spans="1:11" s="10" customFormat="1" ht="93" customHeight="1" thickBot="1" x14ac:dyDescent="0.3">
      <c r="A4" s="86">
        <f>+A3+1</f>
        <v>2</v>
      </c>
      <c r="B4" s="18" t="s">
        <v>8</v>
      </c>
      <c r="C4" s="15" t="s">
        <v>14</v>
      </c>
      <c r="D4" s="15" t="s">
        <v>15</v>
      </c>
      <c r="E4" s="15" t="s">
        <v>11</v>
      </c>
      <c r="F4" s="20" t="s">
        <v>16</v>
      </c>
      <c r="G4" s="72" t="s">
        <v>13</v>
      </c>
      <c r="H4" s="88" t="s">
        <v>225</v>
      </c>
      <c r="I4" s="90">
        <v>0</v>
      </c>
    </row>
    <row r="5" spans="1:11" s="10" customFormat="1" ht="93" customHeight="1" thickBot="1" x14ac:dyDescent="0.3">
      <c r="A5" s="86">
        <f t="shared" ref="A5:A9" si="0">+A4+1</f>
        <v>3</v>
      </c>
      <c r="B5" s="18" t="s">
        <v>8</v>
      </c>
      <c r="C5" s="15" t="s">
        <v>17</v>
      </c>
      <c r="D5" s="15" t="s">
        <v>18</v>
      </c>
      <c r="E5" s="15" t="s">
        <v>11</v>
      </c>
      <c r="F5" s="20" t="s">
        <v>16</v>
      </c>
      <c r="G5" s="72" t="s">
        <v>13</v>
      </c>
      <c r="H5" s="88" t="s">
        <v>225</v>
      </c>
      <c r="I5" s="90">
        <v>0</v>
      </c>
    </row>
    <row r="6" spans="1:11" ht="81" customHeight="1" thickBot="1" x14ac:dyDescent="0.3">
      <c r="A6" s="86">
        <f t="shared" si="0"/>
        <v>4</v>
      </c>
      <c r="B6" s="18" t="s">
        <v>19</v>
      </c>
      <c r="C6" s="15" t="s">
        <v>20</v>
      </c>
      <c r="D6" s="15" t="s">
        <v>21</v>
      </c>
      <c r="E6" s="15" t="s">
        <v>11</v>
      </c>
      <c r="F6" s="20" t="s">
        <v>22</v>
      </c>
      <c r="G6" s="15" t="s">
        <v>23</v>
      </c>
      <c r="H6" s="87" t="s">
        <v>226</v>
      </c>
      <c r="I6" s="91">
        <v>1</v>
      </c>
    </row>
    <row r="7" spans="1:11" ht="86.25" customHeight="1" thickBot="1" x14ac:dyDescent="0.3">
      <c r="A7" s="86">
        <f t="shared" si="0"/>
        <v>5</v>
      </c>
      <c r="B7" s="18" t="s">
        <v>24</v>
      </c>
      <c r="C7" s="15" t="s">
        <v>25</v>
      </c>
      <c r="D7" s="15" t="s">
        <v>26</v>
      </c>
      <c r="E7" s="15" t="s">
        <v>11</v>
      </c>
      <c r="F7" s="20" t="s">
        <v>27</v>
      </c>
      <c r="G7" s="15" t="s">
        <v>28</v>
      </c>
      <c r="H7" s="87" t="s">
        <v>220</v>
      </c>
      <c r="I7" s="91">
        <v>1</v>
      </c>
    </row>
    <row r="8" spans="1:11" ht="86.25" customHeight="1" thickBot="1" x14ac:dyDescent="0.3">
      <c r="A8" s="86">
        <f t="shared" si="0"/>
        <v>6</v>
      </c>
      <c r="B8" s="18" t="s">
        <v>29</v>
      </c>
      <c r="C8" s="15" t="s">
        <v>30</v>
      </c>
      <c r="D8" s="15" t="s">
        <v>31</v>
      </c>
      <c r="E8" s="15" t="s">
        <v>32</v>
      </c>
      <c r="F8" s="21" t="s">
        <v>33</v>
      </c>
      <c r="G8" s="15" t="s">
        <v>34</v>
      </c>
      <c r="H8" s="87" t="s">
        <v>227</v>
      </c>
      <c r="I8" s="91">
        <v>0.33</v>
      </c>
    </row>
    <row r="9" spans="1:11" ht="90" customHeight="1" thickBot="1" x14ac:dyDescent="0.3">
      <c r="A9" s="86">
        <f t="shared" si="0"/>
        <v>7</v>
      </c>
      <c r="B9" s="18" t="s">
        <v>35</v>
      </c>
      <c r="C9" s="18" t="s">
        <v>36</v>
      </c>
      <c r="D9" s="15" t="s">
        <v>37</v>
      </c>
      <c r="E9" s="18" t="s">
        <v>38</v>
      </c>
      <c r="F9" s="22" t="s">
        <v>39</v>
      </c>
      <c r="G9" s="74" t="s">
        <v>40</v>
      </c>
      <c r="H9" s="92" t="s">
        <v>221</v>
      </c>
      <c r="I9" s="91">
        <v>0.33</v>
      </c>
      <c r="K9" s="170"/>
    </row>
    <row r="10" spans="1:11" ht="38.25" customHeight="1" thickBot="1" x14ac:dyDescent="0.3">
      <c r="A10" s="9" t="s">
        <v>41</v>
      </c>
      <c r="B10" s="13"/>
      <c r="F10" s="6"/>
      <c r="H10" s="171" t="s">
        <v>224</v>
      </c>
      <c r="I10" s="172">
        <f>AVERAGE(I3:I9)</f>
        <v>0.38</v>
      </c>
    </row>
    <row r="11" spans="1:11" x14ac:dyDescent="0.25">
      <c r="B11" s="13"/>
      <c r="F11" s="6"/>
    </row>
    <row r="12" spans="1:11" x14ac:dyDescent="0.25">
      <c r="B12" s="13"/>
      <c r="F12" s="6"/>
    </row>
    <row r="13" spans="1:11" x14ac:dyDescent="0.25">
      <c r="B13" s="13"/>
      <c r="F13" s="6"/>
    </row>
    <row r="14" spans="1:11" x14ac:dyDescent="0.25">
      <c r="B14" s="13"/>
      <c r="F14" s="6"/>
    </row>
    <row r="15" spans="1:11" x14ac:dyDescent="0.25">
      <c r="B15" s="13"/>
      <c r="F15" s="6"/>
    </row>
    <row r="16" spans="1:11" x14ac:dyDescent="0.25">
      <c r="B16" s="13"/>
      <c r="F16" s="6"/>
    </row>
    <row r="17" spans="6:6" x14ac:dyDescent="0.25">
      <c r="F17" s="6"/>
    </row>
    <row r="18" spans="6:6" x14ac:dyDescent="0.25">
      <c r="F18" s="6"/>
    </row>
    <row r="19" spans="6:6" x14ac:dyDescent="0.25">
      <c r="F19" s="6"/>
    </row>
    <row r="20" spans="6:6" x14ac:dyDescent="0.25">
      <c r="F20" s="6"/>
    </row>
    <row r="21" spans="6:6" x14ac:dyDescent="0.25">
      <c r="F21" s="6"/>
    </row>
    <row r="22" spans="6:6" x14ac:dyDescent="0.25">
      <c r="F22" s="6"/>
    </row>
    <row r="23" spans="6:6" x14ac:dyDescent="0.25">
      <c r="F23" s="6"/>
    </row>
    <row r="24" spans="6:6" x14ac:dyDescent="0.25">
      <c r="F24" s="6"/>
    </row>
    <row r="25" spans="6:6" x14ac:dyDescent="0.25">
      <c r="F25" s="6"/>
    </row>
    <row r="26" spans="6:6" x14ac:dyDescent="0.25">
      <c r="F26" s="6"/>
    </row>
    <row r="27" spans="6:6" x14ac:dyDescent="0.25">
      <c r="F27" s="6"/>
    </row>
    <row r="28" spans="6:6" x14ac:dyDescent="0.25">
      <c r="F28" s="6"/>
    </row>
    <row r="29" spans="6:6" x14ac:dyDescent="0.25">
      <c r="F29" s="6"/>
    </row>
    <row r="30" spans="6:6" x14ac:dyDescent="0.25">
      <c r="F30" s="6"/>
    </row>
    <row r="31" spans="6:6" x14ac:dyDescent="0.25">
      <c r="F31" s="6"/>
    </row>
    <row r="32" spans="6:6" x14ac:dyDescent="0.25">
      <c r="F32" s="6"/>
    </row>
    <row r="33" spans="6:6" x14ac:dyDescent="0.25">
      <c r="F33" s="6"/>
    </row>
  </sheetData>
  <mergeCells count="2">
    <mergeCell ref="A1:B1"/>
    <mergeCell ref="C1:G1"/>
  </mergeCells>
  <phoneticPr fontId="21" type="noConversion"/>
  <dataValidations count="1">
    <dataValidation type="list" allowBlank="1" showInputMessage="1" showErrorMessage="1" sqref="B6:B9" xr:uid="{00000000-0002-0000-0000-000000000000}">
      <formula1>"Política de Administración de Riesgos,Construcción del Mapa de Riesgos de Corrupción,Consulta y Divulgación, Monitoreo Y Revisión, Seguimiento"</formula1>
    </dataValidation>
  </dataValidations>
  <pageMargins left="0.7" right="0.7" top="0.75" bottom="0.75" header="0.3" footer="0.3"/>
  <pageSetup scale="45"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26"/>
  <sheetViews>
    <sheetView topLeftCell="D1" zoomScale="70" zoomScaleNormal="70" zoomScaleSheetLayoutView="110" workbookViewId="0">
      <pane ySplit="2" topLeftCell="A3" activePane="bottomLeft" state="frozen"/>
      <selection pane="bottomLeft" activeCell="J3" sqref="J3"/>
    </sheetView>
  </sheetViews>
  <sheetFormatPr baseColWidth="10" defaultColWidth="11.42578125" defaultRowHeight="15" x14ac:dyDescent="0.25"/>
  <cols>
    <col min="1" max="1" width="5.5703125" style="1" customWidth="1"/>
    <col min="2" max="2" width="37.28515625" style="1" customWidth="1"/>
    <col min="3" max="3" width="27" style="1" customWidth="1"/>
    <col min="4" max="4" width="29.28515625" style="1" customWidth="1"/>
    <col min="5" max="5" width="45" style="1" customWidth="1"/>
    <col min="6" max="6" width="34.28515625" style="3" customWidth="1"/>
    <col min="7" max="7" width="21" style="1" customWidth="1"/>
    <col min="8" max="8" width="22.140625" style="1" customWidth="1"/>
    <col min="9" max="9" width="42" style="1" customWidth="1"/>
    <col min="10" max="10" width="47" style="1" customWidth="1"/>
    <col min="11" max="11" width="20" style="1" customWidth="1"/>
    <col min="12" max="16384" width="11.42578125" style="1"/>
  </cols>
  <sheetData>
    <row r="1" spans="1:11" ht="64.5" customHeight="1" thickTop="1" thickBot="1" x14ac:dyDescent="0.3">
      <c r="A1" s="191"/>
      <c r="B1" s="192"/>
      <c r="C1" s="194" t="s">
        <v>42</v>
      </c>
      <c r="D1" s="195"/>
      <c r="E1" s="195"/>
      <c r="F1" s="195"/>
      <c r="G1" s="195"/>
      <c r="H1" s="195"/>
      <c r="I1" s="196"/>
    </row>
    <row r="2" spans="1:11" s="23" customFormat="1" ht="46.5" customHeight="1" thickTop="1" x14ac:dyDescent="0.25">
      <c r="A2" s="47" t="s">
        <v>1</v>
      </c>
      <c r="B2" s="47" t="s">
        <v>43</v>
      </c>
      <c r="C2" s="47" t="s">
        <v>44</v>
      </c>
      <c r="D2" s="47" t="s">
        <v>45</v>
      </c>
      <c r="E2" s="47" t="s">
        <v>46</v>
      </c>
      <c r="F2" s="47" t="s">
        <v>47</v>
      </c>
      <c r="G2" s="47" t="s">
        <v>48</v>
      </c>
      <c r="H2" s="47" t="s">
        <v>49</v>
      </c>
      <c r="I2" s="75" t="s">
        <v>7</v>
      </c>
      <c r="J2" s="93" t="s">
        <v>222</v>
      </c>
      <c r="K2" s="93" t="s">
        <v>223</v>
      </c>
    </row>
    <row r="3" spans="1:11" s="8" customFormat="1" ht="195.75" customHeight="1" thickBot="1" x14ac:dyDescent="0.3">
      <c r="A3" s="24">
        <v>1</v>
      </c>
      <c r="B3" s="25" t="s">
        <v>50</v>
      </c>
      <c r="C3" s="25" t="s">
        <v>51</v>
      </c>
      <c r="D3" s="26" t="s">
        <v>52</v>
      </c>
      <c r="E3" s="26" t="s">
        <v>53</v>
      </c>
      <c r="F3" s="27" t="s">
        <v>54</v>
      </c>
      <c r="G3" s="26" t="s">
        <v>55</v>
      </c>
      <c r="H3" s="28" t="s">
        <v>56</v>
      </c>
      <c r="I3" s="72" t="s">
        <v>57</v>
      </c>
      <c r="J3" s="99" t="s">
        <v>284</v>
      </c>
      <c r="K3" s="98">
        <v>0</v>
      </c>
    </row>
    <row r="4" spans="1:11" ht="18.75" thickBot="1" x14ac:dyDescent="0.3">
      <c r="A4" s="24"/>
      <c r="B4" s="25"/>
      <c r="C4" s="25"/>
      <c r="D4" s="26"/>
      <c r="E4" s="26"/>
      <c r="F4" s="97"/>
      <c r="G4" s="26"/>
      <c r="H4" s="28"/>
      <c r="I4" s="78"/>
      <c r="J4" s="175" t="s">
        <v>224</v>
      </c>
      <c r="K4" s="176">
        <f t="shared" ref="K4" si="0">SUBTOTAL(101,K3)</f>
        <v>0</v>
      </c>
    </row>
    <row r="5" spans="1:11" x14ac:dyDescent="0.25">
      <c r="F5" s="1"/>
    </row>
    <row r="6" spans="1:11" x14ac:dyDescent="0.25">
      <c r="F6" s="1"/>
    </row>
    <row r="7" spans="1:11" x14ac:dyDescent="0.25">
      <c r="F7" s="1"/>
    </row>
    <row r="8" spans="1:11" x14ac:dyDescent="0.25">
      <c r="F8" s="1"/>
    </row>
    <row r="9" spans="1:11" x14ac:dyDescent="0.25">
      <c r="E9" s="1" t="s">
        <v>58</v>
      </c>
      <c r="F9" s="1"/>
    </row>
    <row r="10" spans="1:11" x14ac:dyDescent="0.25">
      <c r="F10" s="1"/>
    </row>
    <row r="11" spans="1:11" x14ac:dyDescent="0.25">
      <c r="B11" s="12"/>
      <c r="C11"/>
      <c r="D11"/>
      <c r="E11"/>
      <c r="F11"/>
      <c r="G11"/>
      <c r="H11"/>
    </row>
    <row r="12" spans="1:11" x14ac:dyDescent="0.25">
      <c r="B12" s="12"/>
      <c r="C12" s="12"/>
      <c r="D12" s="12"/>
      <c r="E12" s="12"/>
      <c r="F12" s="12"/>
      <c r="G12" s="12"/>
      <c r="H12" s="12"/>
    </row>
    <row r="13" spans="1:11" x14ac:dyDescent="0.25">
      <c r="F13" s="1"/>
    </row>
    <row r="14" spans="1:11" x14ac:dyDescent="0.25">
      <c r="F14" s="1"/>
    </row>
    <row r="15" spans="1:11" x14ac:dyDescent="0.25">
      <c r="F15" s="1"/>
    </row>
    <row r="16" spans="1:11" x14ac:dyDescent="0.25">
      <c r="F16" s="1"/>
    </row>
    <row r="17" spans="6:6" x14ac:dyDescent="0.25">
      <c r="F17" s="1"/>
    </row>
    <row r="18" spans="6:6" x14ac:dyDescent="0.25">
      <c r="F18" s="1"/>
    </row>
    <row r="19" spans="6:6" x14ac:dyDescent="0.25">
      <c r="F19" s="1"/>
    </row>
    <row r="20" spans="6:6" x14ac:dyDescent="0.25">
      <c r="F20" s="1"/>
    </row>
    <row r="21" spans="6:6" x14ac:dyDescent="0.25">
      <c r="F21" s="1"/>
    </row>
    <row r="22" spans="6:6" x14ac:dyDescent="0.25">
      <c r="F22" s="1"/>
    </row>
    <row r="23" spans="6:6" x14ac:dyDescent="0.25">
      <c r="F23" s="1"/>
    </row>
    <row r="24" spans="6:6" x14ac:dyDescent="0.25">
      <c r="F24" s="1"/>
    </row>
    <row r="25" spans="6:6" x14ac:dyDescent="0.25">
      <c r="F25" s="1"/>
    </row>
    <row r="26" spans="6:6" x14ac:dyDescent="0.25">
      <c r="F26" s="1"/>
    </row>
  </sheetData>
  <mergeCells count="2">
    <mergeCell ref="A1:B1"/>
    <mergeCell ref="C1:I1"/>
  </mergeCells>
  <pageMargins left="0.7" right="0.7" top="0.75" bottom="0.75" header="0.3" footer="0.3"/>
  <pageSetup paperSize="9" scale="42"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R25"/>
  <sheetViews>
    <sheetView topLeftCell="E11" zoomScale="60" zoomScaleNormal="60" workbookViewId="0">
      <selection activeCell="Q15" sqref="Q15"/>
    </sheetView>
  </sheetViews>
  <sheetFormatPr baseColWidth="10" defaultColWidth="11.42578125" defaultRowHeight="15" x14ac:dyDescent="0.2"/>
  <cols>
    <col min="1" max="1" width="11.42578125" style="31"/>
    <col min="2" max="2" width="34.42578125" style="31" customWidth="1"/>
    <col min="3" max="3" width="62.5703125" style="31" customWidth="1"/>
    <col min="4" max="4" width="59.140625" style="31" customWidth="1"/>
    <col min="5" max="5" width="61.7109375" style="31" customWidth="1"/>
    <col min="6" max="6" width="10" style="34" customWidth="1"/>
    <col min="7" max="7" width="7.42578125" style="34" customWidth="1"/>
    <col min="8" max="8" width="10.5703125" style="34" customWidth="1"/>
    <col min="9" max="9" width="7.7109375" style="34" customWidth="1"/>
    <col min="10" max="10" width="10.5703125" style="34" customWidth="1"/>
    <col min="11" max="11" width="28.140625" style="31" customWidth="1"/>
    <col min="12" max="14" width="9.5703125" style="4" customWidth="1"/>
    <col min="15" max="15" width="27.42578125" style="35" customWidth="1"/>
    <col min="16" max="16" width="39.42578125" style="31" customWidth="1"/>
    <col min="17" max="17" width="35.42578125" style="107" customWidth="1"/>
    <col min="18" max="18" width="22.7109375" style="101" customWidth="1"/>
    <col min="19" max="16384" width="11.42578125" style="31"/>
  </cols>
  <sheetData>
    <row r="1" spans="1:18" ht="64.5" customHeight="1" thickTop="1" thickBot="1" x14ac:dyDescent="0.3">
      <c r="C1" s="194" t="s">
        <v>59</v>
      </c>
      <c r="D1" s="195"/>
      <c r="E1" s="195"/>
      <c r="F1" s="195"/>
      <c r="G1" s="195"/>
      <c r="H1" s="195"/>
      <c r="I1" s="195"/>
      <c r="J1" s="195"/>
      <c r="K1" s="195"/>
      <c r="L1" s="195"/>
      <c r="M1" s="195"/>
      <c r="N1" s="195"/>
      <c r="O1" s="195"/>
      <c r="P1" s="196"/>
      <c r="Q1" s="104"/>
    </row>
    <row r="2" spans="1:18" s="36" customFormat="1" ht="72.75" customHeight="1" thickTop="1" x14ac:dyDescent="0.25">
      <c r="B2" s="199" t="s">
        <v>60</v>
      </c>
      <c r="C2" s="200"/>
      <c r="D2" s="200"/>
      <c r="E2" s="200"/>
      <c r="F2" s="200"/>
      <c r="G2" s="200"/>
      <c r="H2" s="200"/>
      <c r="I2" s="200"/>
      <c r="J2" s="200"/>
      <c r="K2" s="200"/>
      <c r="L2" s="200"/>
      <c r="M2" s="200"/>
      <c r="N2" s="200"/>
      <c r="O2" s="200"/>
      <c r="P2" s="200"/>
      <c r="Q2" s="105"/>
      <c r="R2" s="103"/>
    </row>
    <row r="3" spans="1:18" s="29" customFormat="1" ht="109.5" customHeight="1" x14ac:dyDescent="0.25">
      <c r="B3" s="42" t="s">
        <v>61</v>
      </c>
      <c r="C3" s="42" t="s">
        <v>62</v>
      </c>
      <c r="D3" s="42" t="s">
        <v>63</v>
      </c>
      <c r="E3" s="42" t="s">
        <v>64</v>
      </c>
      <c r="F3" s="43" t="s">
        <v>65</v>
      </c>
      <c r="G3" s="43" t="s">
        <v>66</v>
      </c>
      <c r="H3" s="43" t="s">
        <v>67</v>
      </c>
      <c r="I3" s="43" t="s">
        <v>68</v>
      </c>
      <c r="J3" s="43" t="s">
        <v>69</v>
      </c>
      <c r="K3" s="42" t="s">
        <v>70</v>
      </c>
      <c r="L3" s="43" t="s">
        <v>71</v>
      </c>
      <c r="M3" s="43" t="s">
        <v>72</v>
      </c>
      <c r="N3" s="43" t="s">
        <v>73</v>
      </c>
      <c r="O3" s="42" t="s">
        <v>74</v>
      </c>
      <c r="P3" s="76" t="s">
        <v>7</v>
      </c>
      <c r="Q3" s="100" t="s">
        <v>222</v>
      </c>
      <c r="R3" s="100" t="s">
        <v>223</v>
      </c>
    </row>
    <row r="4" spans="1:18" ht="120" customHeight="1" x14ac:dyDescent="0.25">
      <c r="A4" s="31">
        <v>1</v>
      </c>
      <c r="B4" s="18" t="s">
        <v>75</v>
      </c>
      <c r="C4" s="37" t="s">
        <v>76</v>
      </c>
      <c r="D4" s="17" t="s">
        <v>77</v>
      </c>
      <c r="E4" s="17" t="s">
        <v>78</v>
      </c>
      <c r="F4" s="46"/>
      <c r="G4" s="46" t="s">
        <v>79</v>
      </c>
      <c r="H4" s="46"/>
      <c r="I4" s="46"/>
      <c r="J4" s="46"/>
      <c r="K4" s="16" t="s">
        <v>55</v>
      </c>
      <c r="L4" s="45" t="s">
        <v>80</v>
      </c>
      <c r="M4" s="45"/>
      <c r="N4" s="45"/>
      <c r="O4" s="17" t="s">
        <v>81</v>
      </c>
      <c r="P4" s="77" t="s">
        <v>82</v>
      </c>
      <c r="Q4" s="106" t="s">
        <v>228</v>
      </c>
      <c r="R4" s="102">
        <v>1</v>
      </c>
    </row>
    <row r="5" spans="1:18" s="30" customFormat="1" ht="72.75" customHeight="1" x14ac:dyDescent="0.25">
      <c r="A5" s="30">
        <v>2</v>
      </c>
      <c r="B5" s="18" t="s">
        <v>83</v>
      </c>
      <c r="C5" s="37" t="s">
        <v>84</v>
      </c>
      <c r="D5" s="37" t="s">
        <v>85</v>
      </c>
      <c r="E5" s="37" t="s">
        <v>86</v>
      </c>
      <c r="F5" s="44" t="s">
        <v>79</v>
      </c>
      <c r="G5" s="44"/>
      <c r="H5" s="44"/>
      <c r="I5" s="44"/>
      <c r="J5" s="44"/>
      <c r="K5" s="16" t="s">
        <v>55</v>
      </c>
      <c r="L5" s="44" t="s">
        <v>79</v>
      </c>
      <c r="M5" s="44"/>
      <c r="N5" s="44"/>
      <c r="O5" s="38" t="s">
        <v>87</v>
      </c>
      <c r="P5" s="77" t="s">
        <v>88</v>
      </c>
      <c r="Q5" s="106" t="s">
        <v>282</v>
      </c>
      <c r="R5" s="102">
        <v>1</v>
      </c>
    </row>
    <row r="6" spans="1:18" ht="79.5" customHeight="1" x14ac:dyDescent="0.25">
      <c r="A6" s="31">
        <v>3</v>
      </c>
      <c r="B6" s="49" t="s">
        <v>89</v>
      </c>
      <c r="C6" s="39" t="s">
        <v>90</v>
      </c>
      <c r="D6" s="37" t="s">
        <v>91</v>
      </c>
      <c r="E6" s="39" t="s">
        <v>92</v>
      </c>
      <c r="F6" s="46" t="s">
        <v>79</v>
      </c>
      <c r="G6" s="46"/>
      <c r="H6" s="46"/>
      <c r="I6" s="46"/>
      <c r="J6" s="46"/>
      <c r="K6" s="16" t="s">
        <v>93</v>
      </c>
      <c r="L6" s="45"/>
      <c r="M6" s="45"/>
      <c r="N6" s="45"/>
      <c r="O6" s="17" t="s">
        <v>94</v>
      </c>
      <c r="P6" s="77" t="s">
        <v>13</v>
      </c>
      <c r="Q6" s="106" t="s">
        <v>229</v>
      </c>
      <c r="R6" s="102">
        <v>0</v>
      </c>
    </row>
    <row r="7" spans="1:18" s="32" customFormat="1" ht="86.25" customHeight="1" x14ac:dyDescent="0.25">
      <c r="A7" s="31">
        <v>4</v>
      </c>
      <c r="B7" s="18" t="s">
        <v>95</v>
      </c>
      <c r="C7" s="37" t="s">
        <v>96</v>
      </c>
      <c r="D7" s="39" t="s">
        <v>97</v>
      </c>
      <c r="E7" s="39" t="s">
        <v>98</v>
      </c>
      <c r="F7" s="45"/>
      <c r="G7" s="46" t="s">
        <v>80</v>
      </c>
      <c r="H7" s="46" t="s">
        <v>80</v>
      </c>
      <c r="I7" s="46"/>
      <c r="J7" s="46"/>
      <c r="K7" s="16" t="s">
        <v>99</v>
      </c>
      <c r="L7" s="45"/>
      <c r="M7" s="45"/>
      <c r="N7" s="45" t="s">
        <v>80</v>
      </c>
      <c r="O7" s="38" t="s">
        <v>100</v>
      </c>
      <c r="P7" s="77" t="s">
        <v>13</v>
      </c>
      <c r="Q7" s="106" t="s">
        <v>230</v>
      </c>
      <c r="R7" s="102">
        <v>0</v>
      </c>
    </row>
    <row r="8" spans="1:18" ht="63" customHeight="1" x14ac:dyDescent="0.25">
      <c r="A8" s="30">
        <v>5</v>
      </c>
      <c r="B8" s="49" t="s">
        <v>75</v>
      </c>
      <c r="C8" s="39" t="s">
        <v>101</v>
      </c>
      <c r="D8" s="39" t="s">
        <v>102</v>
      </c>
      <c r="E8" s="39" t="s">
        <v>103</v>
      </c>
      <c r="F8" s="45"/>
      <c r="G8" s="45" t="s">
        <v>79</v>
      </c>
      <c r="H8" s="45" t="s">
        <v>79</v>
      </c>
      <c r="I8" s="45"/>
      <c r="J8" s="45"/>
      <c r="K8" s="16" t="s">
        <v>104</v>
      </c>
      <c r="L8" s="45"/>
      <c r="M8" s="45" t="s">
        <v>80</v>
      </c>
      <c r="N8" s="45"/>
      <c r="O8" s="38" t="s">
        <v>87</v>
      </c>
      <c r="P8" s="77" t="s">
        <v>13</v>
      </c>
      <c r="Q8" s="106" t="s">
        <v>229</v>
      </c>
      <c r="R8" s="102">
        <v>0</v>
      </c>
    </row>
    <row r="9" spans="1:18" ht="55.5" customHeight="1" x14ac:dyDescent="0.25">
      <c r="A9" s="31">
        <v>6</v>
      </c>
      <c r="B9" s="49" t="s">
        <v>75</v>
      </c>
      <c r="C9" s="39" t="s">
        <v>105</v>
      </c>
      <c r="D9" s="197" t="s">
        <v>106</v>
      </c>
      <c r="E9" s="39" t="s">
        <v>107</v>
      </c>
      <c r="F9" s="45"/>
      <c r="G9" s="45" t="s">
        <v>79</v>
      </c>
      <c r="H9" s="45" t="s">
        <v>79</v>
      </c>
      <c r="I9" s="45"/>
      <c r="J9" s="45"/>
      <c r="K9" s="16" t="s">
        <v>55</v>
      </c>
      <c r="L9" s="45"/>
      <c r="M9" s="45" t="s">
        <v>80</v>
      </c>
      <c r="N9" s="45"/>
      <c r="O9" s="38" t="s">
        <v>108</v>
      </c>
      <c r="P9" s="77" t="s">
        <v>13</v>
      </c>
      <c r="Q9" s="106" t="s">
        <v>231</v>
      </c>
      <c r="R9" s="102">
        <v>0</v>
      </c>
    </row>
    <row r="10" spans="1:18" ht="46.5" customHeight="1" x14ac:dyDescent="0.25">
      <c r="A10" s="31">
        <v>7</v>
      </c>
      <c r="B10" s="49" t="s">
        <v>75</v>
      </c>
      <c r="C10" s="39" t="s">
        <v>109</v>
      </c>
      <c r="D10" s="198"/>
      <c r="E10" s="39" t="s">
        <v>110</v>
      </c>
      <c r="F10" s="45"/>
      <c r="G10" s="45" t="s">
        <v>79</v>
      </c>
      <c r="H10" s="45" t="s">
        <v>79</v>
      </c>
      <c r="I10" s="45"/>
      <c r="J10" s="45"/>
      <c r="K10" s="16" t="s">
        <v>111</v>
      </c>
      <c r="L10" s="45"/>
      <c r="M10" s="45" t="s">
        <v>80</v>
      </c>
      <c r="N10" s="45"/>
      <c r="O10" s="38" t="s">
        <v>112</v>
      </c>
      <c r="P10" s="77" t="s">
        <v>13</v>
      </c>
      <c r="Q10" s="106" t="s">
        <v>232</v>
      </c>
      <c r="R10" s="102">
        <v>0</v>
      </c>
    </row>
    <row r="11" spans="1:18" ht="63" customHeight="1" x14ac:dyDescent="0.25">
      <c r="A11" s="30">
        <v>8</v>
      </c>
      <c r="B11" s="49" t="s">
        <v>75</v>
      </c>
      <c r="C11" s="39" t="s">
        <v>113</v>
      </c>
      <c r="D11" s="39" t="s">
        <v>114</v>
      </c>
      <c r="E11" s="39" t="s">
        <v>115</v>
      </c>
      <c r="F11" s="45"/>
      <c r="G11" s="45" t="s">
        <v>79</v>
      </c>
      <c r="H11" s="45" t="s">
        <v>79</v>
      </c>
      <c r="I11" s="45"/>
      <c r="J11" s="45"/>
      <c r="K11" s="16" t="s">
        <v>111</v>
      </c>
      <c r="L11" s="45"/>
      <c r="M11" s="45" t="s">
        <v>80</v>
      </c>
      <c r="N11" s="45"/>
      <c r="O11" s="38" t="s">
        <v>112</v>
      </c>
      <c r="P11" s="77" t="s">
        <v>13</v>
      </c>
      <c r="Q11" s="106" t="s">
        <v>232</v>
      </c>
      <c r="R11" s="102">
        <v>0</v>
      </c>
    </row>
    <row r="12" spans="1:18" ht="67.5" customHeight="1" x14ac:dyDescent="0.25">
      <c r="A12" s="31">
        <v>9</v>
      </c>
      <c r="B12" s="49" t="s">
        <v>116</v>
      </c>
      <c r="C12" s="39" t="s">
        <v>117</v>
      </c>
      <c r="D12" s="37" t="s">
        <v>118</v>
      </c>
      <c r="E12" s="39" t="s">
        <v>119</v>
      </c>
      <c r="F12" s="45"/>
      <c r="G12" s="45"/>
      <c r="H12" s="45"/>
      <c r="I12" s="45" t="s">
        <v>79</v>
      </c>
      <c r="J12" s="45" t="s">
        <v>79</v>
      </c>
      <c r="K12" s="16" t="s">
        <v>55</v>
      </c>
      <c r="L12" s="45"/>
      <c r="M12" s="45" t="s">
        <v>80</v>
      </c>
      <c r="N12" s="45"/>
      <c r="O12" s="18" t="s">
        <v>120</v>
      </c>
      <c r="P12" s="77" t="s">
        <v>13</v>
      </c>
      <c r="Q12" s="106" t="s">
        <v>233</v>
      </c>
      <c r="R12" s="102">
        <v>0</v>
      </c>
    </row>
    <row r="13" spans="1:18" ht="48" customHeight="1" x14ac:dyDescent="0.25">
      <c r="A13" s="31">
        <v>10</v>
      </c>
      <c r="B13" s="49" t="s">
        <v>121</v>
      </c>
      <c r="C13" s="39" t="s">
        <v>122</v>
      </c>
      <c r="D13" s="37" t="s">
        <v>123</v>
      </c>
      <c r="E13" s="39" t="s">
        <v>124</v>
      </c>
      <c r="F13" s="45"/>
      <c r="G13" s="45"/>
      <c r="H13" s="45"/>
      <c r="I13" s="45" t="s">
        <v>79</v>
      </c>
      <c r="J13" s="45" t="s">
        <v>79</v>
      </c>
      <c r="K13" s="16" t="s">
        <v>55</v>
      </c>
      <c r="L13" s="45"/>
      <c r="M13" s="45" t="s">
        <v>80</v>
      </c>
      <c r="N13" s="45"/>
      <c r="O13" s="18" t="s">
        <v>120</v>
      </c>
      <c r="P13" s="77" t="s">
        <v>13</v>
      </c>
      <c r="Q13" s="106" t="s">
        <v>233</v>
      </c>
      <c r="R13" s="102">
        <v>0</v>
      </c>
    </row>
    <row r="14" spans="1:18" ht="48" customHeight="1" x14ac:dyDescent="0.25">
      <c r="A14" s="30">
        <v>11</v>
      </c>
      <c r="B14" s="49" t="s">
        <v>121</v>
      </c>
      <c r="C14" s="39" t="s">
        <v>125</v>
      </c>
      <c r="D14" s="39" t="s">
        <v>126</v>
      </c>
      <c r="E14" s="39" t="s">
        <v>127</v>
      </c>
      <c r="F14" s="45"/>
      <c r="G14" s="45"/>
      <c r="H14" s="45"/>
      <c r="I14" s="45"/>
      <c r="J14" s="45" t="s">
        <v>79</v>
      </c>
      <c r="K14" s="16" t="s">
        <v>55</v>
      </c>
      <c r="L14" s="45"/>
      <c r="M14" s="45"/>
      <c r="N14" s="45"/>
      <c r="O14" s="18" t="s">
        <v>120</v>
      </c>
      <c r="P14" s="77" t="s">
        <v>13</v>
      </c>
      <c r="Q14" s="106" t="s">
        <v>233</v>
      </c>
      <c r="R14" s="102">
        <v>0</v>
      </c>
    </row>
    <row r="15" spans="1:18" ht="72" customHeight="1" thickBot="1" x14ac:dyDescent="0.3">
      <c r="A15" s="31">
        <v>12</v>
      </c>
      <c r="B15" s="18" t="s">
        <v>121</v>
      </c>
      <c r="C15" s="40" t="s">
        <v>128</v>
      </c>
      <c r="D15" s="17" t="s">
        <v>129</v>
      </c>
      <c r="E15" s="17" t="s">
        <v>130</v>
      </c>
      <c r="F15" s="46"/>
      <c r="G15" s="46"/>
      <c r="H15" s="46"/>
      <c r="I15" s="46"/>
      <c r="J15" s="46" t="s">
        <v>79</v>
      </c>
      <c r="K15" s="17" t="s">
        <v>38</v>
      </c>
      <c r="L15" s="45"/>
      <c r="M15" s="45" t="s">
        <v>80</v>
      </c>
      <c r="N15" s="45" t="s">
        <v>80</v>
      </c>
      <c r="O15" s="17" t="s">
        <v>131</v>
      </c>
      <c r="P15" s="77" t="s">
        <v>13</v>
      </c>
      <c r="Q15" s="108" t="s">
        <v>234</v>
      </c>
      <c r="R15" s="109">
        <f>1/3</f>
        <v>0.33333333333333331</v>
      </c>
    </row>
    <row r="16" spans="1:18" ht="30" customHeight="1" thickBot="1" x14ac:dyDescent="0.25">
      <c r="Q16" s="110" t="s">
        <v>224</v>
      </c>
      <c r="R16" s="111">
        <f>AVERAGE(R4:R15)</f>
        <v>0.19444444444444445</v>
      </c>
    </row>
    <row r="19" spans="2:15" x14ac:dyDescent="0.2">
      <c r="B19" s="33" t="s">
        <v>41</v>
      </c>
      <c r="O19" s="31"/>
    </row>
    <row r="20" spans="2:15" x14ac:dyDescent="0.2">
      <c r="O20" s="31"/>
    </row>
    <row r="21" spans="2:15" x14ac:dyDescent="0.2">
      <c r="O21" s="31"/>
    </row>
    <row r="22" spans="2:15" x14ac:dyDescent="0.2">
      <c r="O22" s="31"/>
    </row>
    <row r="23" spans="2:15" x14ac:dyDescent="0.2">
      <c r="O23" s="31"/>
    </row>
    <row r="24" spans="2:15" x14ac:dyDescent="0.2">
      <c r="O24" s="31"/>
    </row>
    <row r="25" spans="2:15" x14ac:dyDescent="0.2">
      <c r="O25" s="31"/>
    </row>
  </sheetData>
  <mergeCells count="3">
    <mergeCell ref="D9:D10"/>
    <mergeCell ref="C1:P1"/>
    <mergeCell ref="B2:P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K25"/>
  <sheetViews>
    <sheetView showGridLines="0" topLeftCell="D2" zoomScale="60" zoomScaleNormal="60" workbookViewId="0">
      <selection activeCell="I8" sqref="I8"/>
    </sheetView>
  </sheetViews>
  <sheetFormatPr baseColWidth="10" defaultColWidth="11.42578125" defaultRowHeight="14.25" x14ac:dyDescent="0.2"/>
  <cols>
    <col min="1" max="1" width="5.28515625" style="83" customWidth="1"/>
    <col min="2" max="2" width="31.28515625" style="68" customWidth="1"/>
    <col min="3" max="3" width="99.140625" style="80" customWidth="1"/>
    <col min="4" max="4" width="40.42578125" style="80" customWidth="1"/>
    <col min="5" max="5" width="32.5703125" style="80" customWidth="1"/>
    <col min="6" max="6" width="36.85546875" style="84" customWidth="1"/>
    <col min="7" max="7" width="44.85546875" style="80" customWidth="1"/>
    <col min="8" max="8" width="50" style="113" customWidth="1"/>
    <col min="9" max="9" width="26" style="157" customWidth="1"/>
    <col min="10" max="10" width="13" style="80" bestFit="1" customWidth="1"/>
    <col min="11" max="11" width="14" style="80" bestFit="1" customWidth="1"/>
    <col min="12" max="16384" width="11.42578125" style="80"/>
  </cols>
  <sheetData>
    <row r="1" spans="1:11" ht="64.5" customHeight="1" thickTop="1" thickBot="1" x14ac:dyDescent="0.25">
      <c r="A1" s="201"/>
      <c r="B1" s="202"/>
      <c r="C1" s="203" t="s">
        <v>132</v>
      </c>
      <c r="D1" s="204"/>
      <c r="E1" s="204"/>
      <c r="F1" s="204"/>
      <c r="G1" s="205"/>
    </row>
    <row r="2" spans="1:11" s="29" customFormat="1" ht="56.25" customHeight="1" thickTop="1" thickBot="1" x14ac:dyDescent="0.3">
      <c r="A2" s="47" t="s">
        <v>1</v>
      </c>
      <c r="B2" s="47" t="s">
        <v>2</v>
      </c>
      <c r="C2" s="47" t="s">
        <v>3</v>
      </c>
      <c r="D2" s="47" t="s">
        <v>4</v>
      </c>
      <c r="E2" s="47" t="s">
        <v>5</v>
      </c>
      <c r="F2" s="47" t="s">
        <v>6</v>
      </c>
      <c r="G2" s="112" t="s">
        <v>7</v>
      </c>
      <c r="H2" s="116" t="s">
        <v>222</v>
      </c>
      <c r="I2" s="158" t="s">
        <v>223</v>
      </c>
    </row>
    <row r="3" spans="1:11" s="29" customFormat="1" ht="82.5" customHeight="1" x14ac:dyDescent="0.25">
      <c r="A3" s="41">
        <v>1</v>
      </c>
      <c r="B3" s="49" t="s">
        <v>133</v>
      </c>
      <c r="C3" s="59" t="s">
        <v>134</v>
      </c>
      <c r="D3" s="41" t="s">
        <v>135</v>
      </c>
      <c r="E3" s="18" t="s">
        <v>136</v>
      </c>
      <c r="F3" s="18" t="s">
        <v>137</v>
      </c>
      <c r="G3" s="81" t="s">
        <v>13</v>
      </c>
      <c r="H3" s="117" t="s">
        <v>235</v>
      </c>
      <c r="I3" s="159">
        <v>0</v>
      </c>
    </row>
    <row r="4" spans="1:11" s="29" customFormat="1" ht="130.5" customHeight="1" x14ac:dyDescent="0.25">
      <c r="A4" s="41">
        <f>+A3+1</f>
        <v>2</v>
      </c>
      <c r="B4" s="41" t="s">
        <v>138</v>
      </c>
      <c r="C4" s="59" t="s">
        <v>139</v>
      </c>
      <c r="D4" s="41" t="s">
        <v>140</v>
      </c>
      <c r="E4" s="41" t="s">
        <v>141</v>
      </c>
      <c r="F4" s="41" t="s">
        <v>56</v>
      </c>
      <c r="G4" s="81" t="s">
        <v>142</v>
      </c>
      <c r="H4" s="114" t="s">
        <v>275</v>
      </c>
      <c r="I4" s="156">
        <v>0.5</v>
      </c>
    </row>
    <row r="5" spans="1:11" ht="81.75" customHeight="1" x14ac:dyDescent="0.25">
      <c r="A5" s="41">
        <f t="shared" ref="A5:A9" si="0">+A4+1</f>
        <v>3</v>
      </c>
      <c r="B5" s="49" t="s">
        <v>138</v>
      </c>
      <c r="C5" s="37" t="s">
        <v>143</v>
      </c>
      <c r="D5" s="37" t="s">
        <v>144</v>
      </c>
      <c r="E5" s="18" t="s">
        <v>141</v>
      </c>
      <c r="F5" s="18" t="s">
        <v>145</v>
      </c>
      <c r="G5" s="81" t="s">
        <v>146</v>
      </c>
      <c r="H5" s="114" t="s">
        <v>279</v>
      </c>
      <c r="I5" s="161">
        <f>1/4</f>
        <v>0.25</v>
      </c>
    </row>
    <row r="6" spans="1:11" ht="92.25" customHeight="1" x14ac:dyDescent="0.25">
      <c r="A6" s="41">
        <f t="shared" si="0"/>
        <v>4</v>
      </c>
      <c r="B6" s="49" t="s">
        <v>147</v>
      </c>
      <c r="C6" s="51" t="s">
        <v>148</v>
      </c>
      <c r="D6" s="17" t="s">
        <v>149</v>
      </c>
      <c r="E6" s="50" t="s">
        <v>150</v>
      </c>
      <c r="F6" s="50" t="s">
        <v>151</v>
      </c>
      <c r="G6" s="85" t="s">
        <v>152</v>
      </c>
      <c r="H6" s="178" t="s">
        <v>283</v>
      </c>
      <c r="I6" s="179">
        <v>0.5</v>
      </c>
    </row>
    <row r="7" spans="1:11" ht="52.5" customHeight="1" x14ac:dyDescent="0.25">
      <c r="A7" s="41">
        <f t="shared" si="0"/>
        <v>5</v>
      </c>
      <c r="B7" s="49" t="s">
        <v>147</v>
      </c>
      <c r="C7" s="60" t="s">
        <v>153</v>
      </c>
      <c r="D7" s="39" t="s">
        <v>154</v>
      </c>
      <c r="E7" s="39" t="s">
        <v>155</v>
      </c>
      <c r="F7" s="39" t="s">
        <v>94</v>
      </c>
      <c r="G7" s="81" t="s">
        <v>13</v>
      </c>
      <c r="H7" s="114" t="s">
        <v>236</v>
      </c>
      <c r="I7" s="156">
        <v>0</v>
      </c>
    </row>
    <row r="8" spans="1:11" ht="87" customHeight="1" x14ac:dyDescent="0.25">
      <c r="A8" s="41">
        <f t="shared" si="0"/>
        <v>6</v>
      </c>
      <c r="B8" s="49" t="s">
        <v>156</v>
      </c>
      <c r="C8" s="37" t="s">
        <v>157</v>
      </c>
      <c r="D8" s="37" t="s">
        <v>158</v>
      </c>
      <c r="E8" s="39" t="s">
        <v>159</v>
      </c>
      <c r="F8" s="39" t="s">
        <v>160</v>
      </c>
      <c r="G8" s="81" t="s">
        <v>161</v>
      </c>
      <c r="H8" s="114" t="s">
        <v>276</v>
      </c>
      <c r="I8" s="161">
        <f>4/11</f>
        <v>0.36363636363636365</v>
      </c>
      <c r="K8" s="160"/>
    </row>
    <row r="9" spans="1:11" ht="92.25" customHeight="1" x14ac:dyDescent="0.25">
      <c r="A9" s="41">
        <f t="shared" si="0"/>
        <v>7</v>
      </c>
      <c r="B9" s="48" t="s">
        <v>162</v>
      </c>
      <c r="C9" s="48" t="s">
        <v>163</v>
      </c>
      <c r="D9" s="48" t="s">
        <v>164</v>
      </c>
      <c r="E9" s="39" t="s">
        <v>141</v>
      </c>
      <c r="F9" s="39" t="s">
        <v>165</v>
      </c>
      <c r="G9" s="81" t="s">
        <v>13</v>
      </c>
      <c r="H9" s="115" t="s">
        <v>237</v>
      </c>
      <c r="I9" s="109">
        <v>0</v>
      </c>
    </row>
    <row r="10" spans="1:11" ht="28.5" x14ac:dyDescent="0.2">
      <c r="A10" s="82" t="s">
        <v>166</v>
      </c>
      <c r="F10" s="80"/>
      <c r="H10" s="162" t="s">
        <v>224</v>
      </c>
      <c r="I10" s="163">
        <f>SUBTOTAL(101,Tabla5[CUMPLIMIENTO])</f>
        <v>0.23051948051948054</v>
      </c>
    </row>
    <row r="11" spans="1:11" x14ac:dyDescent="0.2">
      <c r="F11" s="80"/>
    </row>
    <row r="12" spans="1:11" x14ac:dyDescent="0.2">
      <c r="F12" s="80"/>
    </row>
    <row r="13" spans="1:11" x14ac:dyDescent="0.2">
      <c r="F13" s="80"/>
    </row>
    <row r="14" spans="1:11" x14ac:dyDescent="0.2">
      <c r="F14" s="80"/>
    </row>
    <row r="15" spans="1:11" x14ac:dyDescent="0.2">
      <c r="F15" s="80"/>
    </row>
    <row r="16" spans="1:11" x14ac:dyDescent="0.2">
      <c r="F16" s="80"/>
    </row>
    <row r="17" spans="6:6" x14ac:dyDescent="0.2">
      <c r="F17" s="80"/>
    </row>
    <row r="18" spans="6:6" x14ac:dyDescent="0.2">
      <c r="F18" s="80"/>
    </row>
    <row r="19" spans="6:6" x14ac:dyDescent="0.2">
      <c r="F19" s="80"/>
    </row>
    <row r="20" spans="6:6" x14ac:dyDescent="0.2">
      <c r="F20" s="80"/>
    </row>
    <row r="21" spans="6:6" x14ac:dyDescent="0.2">
      <c r="F21" s="80"/>
    </row>
    <row r="22" spans="6:6" x14ac:dyDescent="0.2">
      <c r="F22" s="80"/>
    </row>
    <row r="23" spans="6:6" x14ac:dyDescent="0.2">
      <c r="F23" s="80"/>
    </row>
    <row r="24" spans="6:6" x14ac:dyDescent="0.2">
      <c r="F24" s="80"/>
    </row>
    <row r="25" spans="6:6" x14ac:dyDescent="0.2">
      <c r="F25" s="80"/>
    </row>
  </sheetData>
  <mergeCells count="2">
    <mergeCell ref="A1:B1"/>
    <mergeCell ref="C1:G1"/>
  </mergeCells>
  <dataValidations count="1">
    <dataValidation type="list" allowBlank="1" showInputMessage="1" showErrorMessage="1" sqref="B4:B25" xr:uid="{00000000-0002-0000-0300-000000000000}">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33"/>
  <sheetViews>
    <sheetView showGridLines="0" topLeftCell="C9" zoomScale="60" zoomScaleNormal="60" zoomScaleSheetLayoutView="106" workbookViewId="0">
      <selection activeCell="G3" sqref="G3"/>
    </sheetView>
  </sheetViews>
  <sheetFormatPr baseColWidth="10" defaultColWidth="11.42578125" defaultRowHeight="14.25" x14ac:dyDescent="0.25"/>
  <cols>
    <col min="1" max="1" width="5.7109375" style="68" customWidth="1"/>
    <col min="2" max="2" width="31.28515625" style="68" customWidth="1"/>
    <col min="3" max="3" width="46.140625" style="68" customWidth="1"/>
    <col min="4" max="4" width="45.28515625" style="68" customWidth="1"/>
    <col min="5" max="5" width="35" style="68" customWidth="1"/>
    <col min="6" max="6" width="29.140625" style="69" customWidth="1"/>
    <col min="7" max="7" width="75.42578125" style="68" customWidth="1"/>
    <col min="8" max="8" width="32.5703125" style="68" customWidth="1"/>
    <col min="9" max="9" width="25.85546875" style="68" customWidth="1"/>
    <col min="10" max="16384" width="11.42578125" style="68"/>
  </cols>
  <sheetData>
    <row r="1" spans="1:9" ht="60.75" customHeight="1" thickTop="1" thickBot="1" x14ac:dyDescent="0.3">
      <c r="A1" s="206"/>
      <c r="B1" s="207"/>
      <c r="C1" s="194" t="s">
        <v>167</v>
      </c>
      <c r="D1" s="195"/>
      <c r="E1" s="195"/>
      <c r="F1" s="195"/>
      <c r="G1" s="196"/>
    </row>
    <row r="2" spans="1:9" s="29" customFormat="1" ht="39.75" customHeight="1" thickTop="1" x14ac:dyDescent="0.25">
      <c r="A2" s="52" t="s">
        <v>1</v>
      </c>
      <c r="B2" s="53" t="s">
        <v>2</v>
      </c>
      <c r="C2" s="53" t="s">
        <v>3</v>
      </c>
      <c r="D2" s="53" t="s">
        <v>4</v>
      </c>
      <c r="E2" s="53" t="s">
        <v>5</v>
      </c>
      <c r="F2" s="54" t="s">
        <v>6</v>
      </c>
      <c r="G2" s="79" t="s">
        <v>7</v>
      </c>
      <c r="H2" s="120" t="s">
        <v>222</v>
      </c>
      <c r="I2" s="120" t="s">
        <v>223</v>
      </c>
    </row>
    <row r="3" spans="1:9" s="29" customFormat="1" ht="108.75" customHeight="1" x14ac:dyDescent="0.25">
      <c r="A3" s="61">
        <v>1</v>
      </c>
      <c r="B3" s="49" t="s">
        <v>168</v>
      </c>
      <c r="C3" s="37" t="s">
        <v>169</v>
      </c>
      <c r="D3" s="49" t="s">
        <v>170</v>
      </c>
      <c r="E3" s="49" t="s">
        <v>171</v>
      </c>
      <c r="F3" s="62" t="s">
        <v>172</v>
      </c>
      <c r="G3" s="37" t="s">
        <v>173</v>
      </c>
      <c r="H3" s="118" t="s">
        <v>238</v>
      </c>
      <c r="I3" s="121">
        <v>1</v>
      </c>
    </row>
    <row r="4" spans="1:9" s="29" customFormat="1" ht="84.75" customHeight="1" x14ac:dyDescent="0.25">
      <c r="A4" s="61">
        <f>+A3+1</f>
        <v>2</v>
      </c>
      <c r="B4" s="49" t="s">
        <v>168</v>
      </c>
      <c r="C4" s="37" t="s">
        <v>174</v>
      </c>
      <c r="D4" s="49" t="s">
        <v>175</v>
      </c>
      <c r="E4" s="49" t="s">
        <v>176</v>
      </c>
      <c r="F4" s="62" t="s">
        <v>177</v>
      </c>
      <c r="G4" s="37" t="s">
        <v>178</v>
      </c>
      <c r="H4" s="17" t="s">
        <v>238</v>
      </c>
      <c r="I4" s="119">
        <v>1</v>
      </c>
    </row>
    <row r="5" spans="1:9" s="29" customFormat="1" ht="89.25" customHeight="1" x14ac:dyDescent="0.25">
      <c r="A5" s="61">
        <f>+A4+1</f>
        <v>3</v>
      </c>
      <c r="B5" s="49" t="s">
        <v>168</v>
      </c>
      <c r="C5" s="37" t="s">
        <v>179</v>
      </c>
      <c r="D5" s="18" t="s">
        <v>180</v>
      </c>
      <c r="E5" s="18" t="s">
        <v>155</v>
      </c>
      <c r="F5" s="62" t="s">
        <v>177</v>
      </c>
      <c r="G5" s="37" t="s">
        <v>181</v>
      </c>
      <c r="H5" s="17" t="s">
        <v>238</v>
      </c>
      <c r="I5" s="119">
        <v>1</v>
      </c>
    </row>
    <row r="6" spans="1:9" s="29" customFormat="1" ht="280.14999999999998" customHeight="1" x14ac:dyDescent="0.25">
      <c r="A6" s="61">
        <f t="shared" ref="A6:A10" si="0">+A5+1</f>
        <v>4</v>
      </c>
      <c r="B6" s="49" t="s">
        <v>168</v>
      </c>
      <c r="C6" s="37" t="s">
        <v>182</v>
      </c>
      <c r="D6" s="37" t="s">
        <v>183</v>
      </c>
      <c r="E6" s="18" t="s">
        <v>184</v>
      </c>
      <c r="F6" s="62" t="s">
        <v>177</v>
      </c>
      <c r="G6" s="37" t="s">
        <v>185</v>
      </c>
      <c r="H6" s="40" t="s">
        <v>280</v>
      </c>
      <c r="I6" s="177">
        <v>0.65</v>
      </c>
    </row>
    <row r="7" spans="1:9" s="29" customFormat="1" ht="96" customHeight="1" x14ac:dyDescent="0.25">
      <c r="A7" s="61">
        <f t="shared" si="0"/>
        <v>5</v>
      </c>
      <c r="B7" s="49" t="s">
        <v>186</v>
      </c>
      <c r="C7" s="37" t="s">
        <v>187</v>
      </c>
      <c r="D7" s="18" t="s">
        <v>188</v>
      </c>
      <c r="E7" s="18" t="s">
        <v>176</v>
      </c>
      <c r="F7" s="62" t="s">
        <v>189</v>
      </c>
      <c r="G7" s="37" t="s">
        <v>190</v>
      </c>
      <c r="H7" s="17" t="s">
        <v>238</v>
      </c>
      <c r="I7" s="119">
        <v>1</v>
      </c>
    </row>
    <row r="8" spans="1:9" s="29" customFormat="1" ht="78.75" customHeight="1" x14ac:dyDescent="0.25">
      <c r="A8" s="61">
        <f t="shared" si="0"/>
        <v>6</v>
      </c>
      <c r="B8" s="18" t="s">
        <v>191</v>
      </c>
      <c r="C8" s="63" t="s">
        <v>192</v>
      </c>
      <c r="D8" s="63" t="s">
        <v>193</v>
      </c>
      <c r="E8" s="18" t="s">
        <v>11</v>
      </c>
      <c r="F8" s="64" t="s">
        <v>137</v>
      </c>
      <c r="G8" s="63" t="s">
        <v>194</v>
      </c>
      <c r="H8" s="17" t="s">
        <v>239</v>
      </c>
      <c r="I8" s="119">
        <v>0</v>
      </c>
    </row>
    <row r="9" spans="1:9" s="29" customFormat="1" ht="96.75" customHeight="1" x14ac:dyDescent="0.25">
      <c r="A9" s="61">
        <f t="shared" si="0"/>
        <v>7</v>
      </c>
      <c r="B9" s="18" t="s">
        <v>195</v>
      </c>
      <c r="C9" s="37" t="s">
        <v>196</v>
      </c>
      <c r="D9" s="49" t="s">
        <v>197</v>
      </c>
      <c r="E9" s="49" t="s">
        <v>198</v>
      </c>
      <c r="F9" s="64" t="s">
        <v>199</v>
      </c>
      <c r="G9" s="37" t="s">
        <v>200</v>
      </c>
      <c r="H9" s="174" t="s">
        <v>277</v>
      </c>
      <c r="I9" s="173">
        <v>0.41</v>
      </c>
    </row>
    <row r="10" spans="1:9" ht="109.5" customHeight="1" x14ac:dyDescent="0.25">
      <c r="A10" s="61">
        <f t="shared" si="0"/>
        <v>8</v>
      </c>
      <c r="B10" s="65" t="s">
        <v>201</v>
      </c>
      <c r="C10" s="70" t="s">
        <v>202</v>
      </c>
      <c r="D10" s="66" t="s">
        <v>203</v>
      </c>
      <c r="E10" s="65" t="s">
        <v>204</v>
      </c>
      <c r="F10" s="67" t="s">
        <v>205</v>
      </c>
      <c r="G10" s="70" t="s">
        <v>206</v>
      </c>
      <c r="H10" s="65" t="s">
        <v>278</v>
      </c>
      <c r="I10" s="167">
        <f>1/4</f>
        <v>0.25</v>
      </c>
    </row>
    <row r="11" spans="1:9" ht="31.5" customHeight="1" x14ac:dyDescent="0.25">
      <c r="A11" s="164"/>
      <c r="B11" s="26"/>
      <c r="C11" s="165"/>
      <c r="D11" s="26"/>
      <c r="E11" s="26"/>
      <c r="F11" s="166"/>
      <c r="G11" s="70"/>
      <c r="H11" s="168" t="s">
        <v>224</v>
      </c>
      <c r="I11" s="169">
        <f>SUBTOTAL(101,I3:I10)</f>
        <v>0.66375000000000006</v>
      </c>
    </row>
    <row r="12" spans="1:9" x14ac:dyDescent="0.25">
      <c r="F12" s="68"/>
    </row>
    <row r="13" spans="1:9" x14ac:dyDescent="0.25">
      <c r="F13" s="68"/>
    </row>
    <row r="14" spans="1:9" x14ac:dyDescent="0.25">
      <c r="F14" s="68"/>
    </row>
    <row r="15" spans="1:9" x14ac:dyDescent="0.25">
      <c r="F15" s="68"/>
    </row>
    <row r="16" spans="1:9" x14ac:dyDescent="0.25">
      <c r="F16" s="68"/>
    </row>
    <row r="17" spans="6:6" x14ac:dyDescent="0.25">
      <c r="F17" s="68"/>
    </row>
    <row r="18" spans="6:6" x14ac:dyDescent="0.25">
      <c r="F18" s="68"/>
    </row>
    <row r="19" spans="6:6" x14ac:dyDescent="0.25">
      <c r="F19" s="68"/>
    </row>
    <row r="20" spans="6:6" x14ac:dyDescent="0.25">
      <c r="F20" s="68"/>
    </row>
    <row r="21" spans="6:6" x14ac:dyDescent="0.25">
      <c r="F21" s="68"/>
    </row>
    <row r="22" spans="6:6" x14ac:dyDescent="0.25">
      <c r="F22" s="68"/>
    </row>
    <row r="23" spans="6:6" x14ac:dyDescent="0.25">
      <c r="F23" s="68"/>
    </row>
    <row r="24" spans="6:6" x14ac:dyDescent="0.25">
      <c r="F24" s="68"/>
    </row>
    <row r="25" spans="6:6" x14ac:dyDescent="0.25">
      <c r="F25" s="68"/>
    </row>
    <row r="26" spans="6:6" x14ac:dyDescent="0.25">
      <c r="F26" s="68"/>
    </row>
    <row r="27" spans="6:6" x14ac:dyDescent="0.25">
      <c r="F27" s="68"/>
    </row>
    <row r="28" spans="6:6" x14ac:dyDescent="0.25">
      <c r="F28" s="68"/>
    </row>
    <row r="29" spans="6:6" x14ac:dyDescent="0.25">
      <c r="F29" s="68"/>
    </row>
    <row r="30" spans="6:6" x14ac:dyDescent="0.25">
      <c r="F30" s="68"/>
    </row>
    <row r="31" spans="6:6" x14ac:dyDescent="0.25">
      <c r="F31" s="68"/>
    </row>
    <row r="32" spans="6:6" x14ac:dyDescent="0.25">
      <c r="F32" s="68"/>
    </row>
    <row r="33" spans="6:6" x14ac:dyDescent="0.25">
      <c r="F33" s="68"/>
    </row>
  </sheetData>
  <mergeCells count="2">
    <mergeCell ref="A1:B1"/>
    <mergeCell ref="C1:G1"/>
  </mergeCells>
  <phoneticPr fontId="21" type="noConversion"/>
  <dataValidations count="1">
    <dataValidation type="list" allowBlank="1" showInputMessage="1" showErrorMessage="1" sqref="B11:B30" xr:uid="{00000000-0002-0000-0400-000000000000}">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pageMargins left="0.7" right="0.7" top="0.75" bottom="0.75" header="0.3" footer="0.3"/>
  <pageSetup paperSize="9" scale="38"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I27"/>
  <sheetViews>
    <sheetView showGridLines="0" topLeftCell="A5" zoomScale="80" zoomScaleNormal="80" zoomScaleSheetLayoutView="100" workbookViewId="0">
      <selection activeCell="D15" sqref="D15"/>
    </sheetView>
  </sheetViews>
  <sheetFormatPr baseColWidth="10" defaultColWidth="11.42578125" defaultRowHeight="15" x14ac:dyDescent="0.25"/>
  <cols>
    <col min="1" max="1" width="5.42578125" style="1" customWidth="1"/>
    <col min="2" max="2" width="35" style="1" customWidth="1"/>
    <col min="3" max="3" width="53" style="1" customWidth="1"/>
    <col min="4" max="4" width="21.42578125" style="1" customWidth="1"/>
    <col min="5" max="5" width="23.85546875" style="1" customWidth="1"/>
    <col min="6" max="6" width="21.85546875" style="3" customWidth="1"/>
    <col min="7" max="7" width="76" style="1" customWidth="1"/>
    <col min="8" max="8" width="25.140625" style="1" customWidth="1"/>
    <col min="9" max="9" width="22.42578125" style="1" customWidth="1"/>
    <col min="10" max="16384" width="11.42578125" style="1"/>
  </cols>
  <sheetData>
    <row r="1" spans="1:9" ht="60" customHeight="1" thickTop="1" thickBot="1" x14ac:dyDescent="0.3">
      <c r="A1" s="208"/>
      <c r="B1" s="209"/>
      <c r="C1" s="194" t="s">
        <v>207</v>
      </c>
      <c r="D1" s="195"/>
      <c r="E1" s="195"/>
      <c r="F1" s="195"/>
      <c r="G1" s="196"/>
    </row>
    <row r="2" spans="1:9" s="2" customFormat="1" ht="37.5" customHeight="1" thickTop="1" x14ac:dyDescent="0.25">
      <c r="A2" s="55" t="s">
        <v>1</v>
      </c>
      <c r="B2" s="55" t="s">
        <v>2</v>
      </c>
      <c r="C2" s="55" t="s">
        <v>3</v>
      </c>
      <c r="D2" s="55" t="s">
        <v>4</v>
      </c>
      <c r="E2" s="55" t="s">
        <v>5</v>
      </c>
      <c r="F2" s="55" t="s">
        <v>6</v>
      </c>
      <c r="G2" s="75" t="s">
        <v>7</v>
      </c>
      <c r="H2" s="94" t="s">
        <v>222</v>
      </c>
      <c r="I2" s="94" t="s">
        <v>223</v>
      </c>
    </row>
    <row r="3" spans="1:9" ht="69" customHeight="1" x14ac:dyDescent="0.25">
      <c r="A3" s="56">
        <v>1</v>
      </c>
      <c r="B3" s="57" t="s">
        <v>208</v>
      </c>
      <c r="C3" s="57" t="s">
        <v>209</v>
      </c>
      <c r="D3" s="57" t="s">
        <v>210</v>
      </c>
      <c r="E3" s="57" t="s">
        <v>211</v>
      </c>
      <c r="F3" s="58" t="s">
        <v>137</v>
      </c>
      <c r="G3" s="57" t="s">
        <v>212</v>
      </c>
      <c r="H3" s="124" t="s">
        <v>240</v>
      </c>
      <c r="I3" s="125">
        <v>1</v>
      </c>
    </row>
    <row r="4" spans="1:9" ht="176.25" customHeight="1" x14ac:dyDescent="0.25">
      <c r="A4" s="56">
        <v>2</v>
      </c>
      <c r="B4" s="57" t="s">
        <v>213</v>
      </c>
      <c r="C4" s="57" t="s">
        <v>214</v>
      </c>
      <c r="D4" s="57" t="s">
        <v>215</v>
      </c>
      <c r="E4" s="57" t="s">
        <v>211</v>
      </c>
      <c r="F4" s="58" t="s">
        <v>216</v>
      </c>
      <c r="G4" s="57" t="s">
        <v>217</v>
      </c>
      <c r="H4" s="124" t="s">
        <v>281</v>
      </c>
      <c r="I4" s="123">
        <v>0.25</v>
      </c>
    </row>
    <row r="5" spans="1:9" ht="77.25" customHeight="1" x14ac:dyDescent="0.25">
      <c r="A5" s="56">
        <v>3</v>
      </c>
      <c r="B5" s="57" t="s">
        <v>213</v>
      </c>
      <c r="C5" s="57" t="s">
        <v>218</v>
      </c>
      <c r="D5" s="57" t="s">
        <v>219</v>
      </c>
      <c r="E5" s="57" t="s">
        <v>211</v>
      </c>
      <c r="F5" s="58" t="s">
        <v>112</v>
      </c>
      <c r="G5" s="57" t="s">
        <v>13</v>
      </c>
      <c r="H5" s="126" t="s">
        <v>241</v>
      </c>
      <c r="I5" s="127">
        <v>0</v>
      </c>
    </row>
    <row r="6" spans="1:9" ht="18.75" x14ac:dyDescent="0.25">
      <c r="A6" s="122"/>
      <c r="B6" s="126"/>
      <c r="C6" s="126"/>
      <c r="D6" s="126"/>
      <c r="E6" s="126"/>
      <c r="F6" s="128"/>
      <c r="G6" s="126"/>
      <c r="H6" s="129" t="s">
        <v>224</v>
      </c>
      <c r="I6" s="130">
        <f>SUBTOTAL(101,I3:I5)</f>
        <v>0.41666666666666669</v>
      </c>
    </row>
    <row r="7" spans="1:9" x14ac:dyDescent="0.25">
      <c r="F7" s="1"/>
    </row>
    <row r="8" spans="1:9" x14ac:dyDescent="0.25">
      <c r="F8" s="1"/>
    </row>
    <row r="9" spans="1:9" x14ac:dyDescent="0.25">
      <c r="F9" s="1"/>
    </row>
    <row r="10" spans="1:9" x14ac:dyDescent="0.25">
      <c r="F10" s="1"/>
    </row>
    <row r="11" spans="1:9" x14ac:dyDescent="0.25">
      <c r="F11" s="1"/>
    </row>
    <row r="12" spans="1:9" x14ac:dyDescent="0.25">
      <c r="F12" s="1"/>
    </row>
    <row r="13" spans="1:9" x14ac:dyDescent="0.25">
      <c r="F13" s="1"/>
    </row>
    <row r="14" spans="1:9" x14ac:dyDescent="0.25">
      <c r="F14" s="1"/>
    </row>
    <row r="15" spans="1:9" x14ac:dyDescent="0.25">
      <c r="F15" s="1"/>
    </row>
    <row r="16" spans="1:9" x14ac:dyDescent="0.25">
      <c r="F16" s="1"/>
    </row>
    <row r="17" spans="6:6" x14ac:dyDescent="0.25">
      <c r="F17" s="1"/>
    </row>
    <row r="18" spans="6:6" x14ac:dyDescent="0.25">
      <c r="F18" s="1"/>
    </row>
    <row r="19" spans="6:6" x14ac:dyDescent="0.25">
      <c r="F19" s="1"/>
    </row>
    <row r="20" spans="6:6" x14ac:dyDescent="0.25">
      <c r="F20" s="1"/>
    </row>
    <row r="21" spans="6:6" x14ac:dyDescent="0.25">
      <c r="F21" s="1"/>
    </row>
    <row r="22" spans="6:6" x14ac:dyDescent="0.25">
      <c r="F22" s="1"/>
    </row>
    <row r="23" spans="6:6" x14ac:dyDescent="0.25">
      <c r="F23" s="1"/>
    </row>
    <row r="24" spans="6:6" x14ac:dyDescent="0.25">
      <c r="F24" s="1"/>
    </row>
    <row r="25" spans="6:6" x14ac:dyDescent="0.25">
      <c r="F25" s="1"/>
    </row>
    <row r="26" spans="6:6" x14ac:dyDescent="0.25">
      <c r="F26" s="1"/>
    </row>
    <row r="27" spans="6:6" x14ac:dyDescent="0.25">
      <c r="F27" s="1"/>
    </row>
  </sheetData>
  <mergeCells count="2">
    <mergeCell ref="A1:B1"/>
    <mergeCell ref="C1:G1"/>
  </mergeCells>
  <pageMargins left="0.7" right="0.7" top="0.75" bottom="0.75" header="0.3" footer="0.3"/>
  <pageSetup scale="52"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FA996-1834-486F-88F3-22F9639628C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Consolidado</vt:lpstr>
      <vt:lpstr>Gestión del Riesgo </vt:lpstr>
      <vt:lpstr>Racionalización de Tramites</vt:lpstr>
      <vt:lpstr>Rendición de cuentas</vt:lpstr>
      <vt:lpstr>Mejora atención al ciudadano</vt:lpstr>
      <vt:lpstr>Transparencia y acceso Info</vt:lpstr>
      <vt:lpstr> Iniciativas Adicionales</vt:lpstr>
      <vt:lpstr>Hoja1</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Chaves</dc:creator>
  <cp:keywords/>
  <dc:description/>
  <cp:lastModifiedBy>magdapedrazadaza@gmail.com</cp:lastModifiedBy>
  <cp:revision/>
  <dcterms:created xsi:type="dcterms:W3CDTF">2016-01-18T19:13:57Z</dcterms:created>
  <dcterms:modified xsi:type="dcterms:W3CDTF">2021-05-14T13:39:44Z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