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RMJ\Documents\MARTHA\MARTHA TRABAJO\PÁGINA WEB\2021\6.4\"/>
    </mc:Choice>
  </mc:AlternateContent>
  <xr:revisionPtr revIDLastSave="0" documentId="13_ncr:1_{B1785F5A-3A8D-4FDF-8F50-7138EEF4F8B2}" xr6:coauthVersionLast="47" xr6:coauthVersionMax="47" xr10:uidLastSave="{00000000-0000-0000-0000-000000000000}"/>
  <bookViews>
    <workbookView xWindow="-108" yWindow="-108" windowWidth="23256" windowHeight="12576" xr2:uid="{00000000-000D-0000-FFFF-FFFF00000000}"/>
  </bookViews>
  <sheets>
    <sheet name="Hoja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2" l="1"/>
  <c r="L18" i="2" l="1"/>
  <c r="M18" i="2" s="1"/>
  <c r="L17" i="2"/>
  <c r="M17" i="2" s="1"/>
  <c r="M16" i="2"/>
  <c r="L16" i="2"/>
  <c r="M15" i="2"/>
  <c r="L14" i="2"/>
  <c r="M14" i="2" s="1"/>
  <c r="L13" i="2" l="1"/>
  <c r="M13" i="2" s="1"/>
  <c r="L12" i="2"/>
  <c r="M12" i="2" s="1"/>
  <c r="L11" i="2"/>
  <c r="M11" i="2" s="1"/>
  <c r="L9" i="2"/>
  <c r="M9" i="2" s="1"/>
  <c r="L8" i="2"/>
  <c r="M8" i="2" s="1"/>
  <c r="K18" i="2" l="1"/>
  <c r="K17" i="2"/>
  <c r="K16" i="2"/>
  <c r="K15" i="2"/>
  <c r="K14" i="2"/>
  <c r="K13" i="2"/>
  <c r="K12" i="2"/>
  <c r="K11" i="2"/>
  <c r="K9" i="2"/>
  <c r="K8" i="2"/>
  <c r="J7" i="2"/>
  <c r="K7" i="2" l="1"/>
  <c r="L7" i="2"/>
  <c r="M7" i="2" s="1"/>
</calcChain>
</file>

<file path=xl/sharedStrings.xml><?xml version="1.0" encoding="utf-8"?>
<sst xmlns="http://schemas.openxmlformats.org/spreadsheetml/2006/main" count="120" uniqueCount="93">
  <si>
    <t>#</t>
  </si>
  <si>
    <t>ACTIVIDAD</t>
  </si>
  <si>
    <t>RESPONSABLE ACTIVIDAD</t>
  </si>
  <si>
    <t>FECHA INICIO</t>
  </si>
  <si>
    <t>FECHA FINAL</t>
  </si>
  <si>
    <t>META</t>
  </si>
  <si>
    <t>Contratación de personal  para prestación  de servicios profesionales y de apoyo a la gestión debidamente justificada</t>
  </si>
  <si>
    <t>Oficina Asesora Juridica- Proceso de Contratación</t>
  </si>
  <si>
    <t>Administrativa y Financiera</t>
  </si>
  <si>
    <t>Subdirección General</t>
  </si>
  <si>
    <t>Subdirección  y Comunicaciones</t>
  </si>
  <si>
    <t>100% de los eventos con menos de 60 personas realizados en el Auditorio</t>
  </si>
  <si>
    <t>Racionalizar y hacer seguimiento al  consumo de combustible.</t>
  </si>
  <si>
    <t>Gestion Humana</t>
  </si>
  <si>
    <t>Comunicaciones</t>
  </si>
  <si>
    <t>Oficina Asesora de Planeación- Secretaría General</t>
  </si>
  <si>
    <t>Implementar sistemas de reciclaje de agua y consumo mínimo de agua e instalación de  ahorradores</t>
  </si>
  <si>
    <t>Sensibilización mediante comunicaciones alusivas al uso racional de agua  en medios internos de comunicación</t>
  </si>
  <si>
    <t>Comunicaciones -Administrativa y Financiera</t>
  </si>
  <si>
    <t>Fomentar una cultura de ahorro de  energía en la entidad</t>
  </si>
  <si>
    <t>Sensibilización mediante comunicaciones alusivas al uso racional de energía   en medios internos de comunicación</t>
  </si>
  <si>
    <t>Realizar  en el Auditorio del INCI todos los eventos o capacitaciones que cuenten con la asistencia de hasta 60 personas.</t>
  </si>
  <si>
    <t>Hacer seguimiento al consumo  de combustible del vehículo del INCI</t>
  </si>
  <si>
    <t>Enero 1 de 2020</t>
  </si>
  <si>
    <t xml:space="preserve">Hacer seguimiento al gasto en Horas extras  </t>
  </si>
  <si>
    <t>Racionalizar las horas extras de todo el personal, ajustandolas a las estrictamente necesarias.</t>
  </si>
  <si>
    <t>INDEMNIZACION POR VACACIONES</t>
  </si>
  <si>
    <t>Las vacaciones no deben ser acumuladas, ni interrumpidas, solo por necesidades del servicio o retiro podrán ser compensadas en dinero.</t>
  </si>
  <si>
    <t>Gestión Humana</t>
  </si>
  <si>
    <t xml:space="preserve">PAPELERIA </t>
  </si>
  <si>
    <t>TELEFONIA</t>
  </si>
  <si>
    <t>% EJECUTADO RESPECTO AÑO BASE</t>
  </si>
  <si>
    <t>TERCER TRIMESTRE</t>
  </si>
  <si>
    <t xml:space="preserve">SEGUNDO TRIMESTRE </t>
  </si>
  <si>
    <t xml:space="preserve">PRIMER TRIMESTRE </t>
  </si>
  <si>
    <t>CUARTO TRIMESTRE</t>
  </si>
  <si>
    <t>OBSERVACIONES</t>
  </si>
  <si>
    <t>SERVICIOS PUBLICOS - ENERGÍA</t>
  </si>
  <si>
    <t>VALOR EJECUTADO ACUMULADO</t>
  </si>
  <si>
    <t xml:space="preserve">Realizar seguimiento al gasto por indemnización de vacaciones </t>
  </si>
  <si>
    <t xml:space="preserve">CONTRATACION DE PERSONAL PARA LA PRESTACION DE SERVICIOS PROFESIONALES Y DE APOYO A LA GESTION </t>
  </si>
  <si>
    <t xml:space="preserve">LINEAMIENTOS DECRETO </t>
  </si>
  <si>
    <t>Revisar la debida justificación de todos los contratos que se celebren  relacionados con prestación de servicios  profesionales y de Apoyo. Celebrar solo los contratos que sean estrictamente necesarios para el cumplimiento de las funciones y fines de la entidad.</t>
  </si>
  <si>
    <t xml:space="preserve">HORAS EXTRAS </t>
  </si>
  <si>
    <t>MANTENIMIENTO DE BIENES INMUEBLES, CAMBIO DE SEDE Y ADQUISICiÓN DE BIENES MUEBLES.</t>
  </si>
  <si>
    <t>Abstenerse  de realizar cualquier tipo de contratación que implique mejoras suntuarias, tales como el embellecimiento, el ornato o la instalación o adecuación de acabados estéticos de bienes  inmuebles .</t>
  </si>
  <si>
    <t>SUMINISTRO  DE  TIQUETES</t>
  </si>
  <si>
    <t>Todos los viajes aéreos nacionales e internacionales de funcionarios , deberán hacerse en clase económica,</t>
  </si>
  <si>
    <t>RECONOCIMIENTO DE VIÁTICOS</t>
  </si>
  <si>
    <t>Adoptar medidas  para garantizar la austeridad de los gastos que generen las comisiones al interior o al exterior del país por concepto de viáticos,</t>
  </si>
  <si>
    <t>EVENTOS</t>
  </si>
  <si>
    <t xml:space="preserve"> VEHICULOS OFICIALES</t>
  </si>
  <si>
    <t>Racionalizar llamadas telefónicas internacionales, nacionales y a celulares y privilegiar sistemas basados en protocolo de internet.</t>
  </si>
  <si>
    <t>Hacer uso de la impresión utilizando papel por ambas caras para documentos definitivos. Para  realizar las revisiones de documentos  hacerlo sobre  archivos digitales, o de ser necesario la impresión reutilizar el papel. Sensibilizar mediante  campañas  internas de comunicación , reutilizar y reciclar implementos de oficina.</t>
  </si>
  <si>
    <t>Enero 1 de 2021</t>
  </si>
  <si>
    <t>N.A.</t>
  </si>
  <si>
    <t>Oficina Asesora Juridica- Procesos que presentan los Estudios previos</t>
  </si>
  <si>
    <t>Solicitar expedición a la empresa contratada para expedición de tiquetes  unicamente  clase económica</t>
  </si>
  <si>
    <t>Reducir el número de comisiones  de servicio sin dejar de atender las necesidades de las regiones.</t>
  </si>
  <si>
    <t xml:space="preserve">El mantenimiento a la infraestuctura solo  procedera  cuando de no hacerse se ponga en riesgo la seguridad y/o se afecten las condiciones salud ocupacional de las personas, en cuyo caso debe quedar expresa constancia y justificación de su necesidad.Adquirir bienes muebles unicamente de ser necesarios para el normal funcionamiento de las entidades,
</t>
  </si>
  <si>
    <t>AÑO BASE
2020</t>
  </si>
  <si>
    <t>Enero 15 de 2021</t>
  </si>
  <si>
    <t>Diciembre 30 de 2021</t>
  </si>
  <si>
    <t>100% de los contratos celebrados que sean estrictamente necesarios para coadyuvar al cumplimiento de las funciones de la entidad y se encuentren debidamente justificados.</t>
  </si>
  <si>
    <t>Reconocimiento y pago de horas extras, ajustándolas a las estrictamente necesarias.</t>
  </si>
  <si>
    <t xml:space="preserve">Expedición del 100% de tiquetes en clase económica. </t>
  </si>
  <si>
    <t>Febrero 1 de 2021</t>
  </si>
  <si>
    <t>El vehículo solo podrá ser utilizado de lunes a viernes, y su uso en fines de semana y festivos deberá ser justificado en necesidades del servicio.</t>
  </si>
  <si>
    <t>Reducir el 2% el gasto en indemnización de vacaciones respecto al año anterior</t>
  </si>
  <si>
    <t xml:space="preserve">SERVICIOS PUBLICOS - ACUEDUCTO  </t>
  </si>
  <si>
    <t>Fomentar una cultura de ahorro de agua a través del establecimiento de programas pedagógicos.</t>
  </si>
  <si>
    <r>
      <rPr>
        <b/>
        <sz val="48"/>
        <color theme="1"/>
        <rFont val="Arial Narrow"/>
        <family val="2"/>
      </rPr>
      <t>PLAN DE AUSTERIDAD Y GESTION AMBIENTAL 2021</t>
    </r>
    <r>
      <rPr>
        <b/>
        <sz val="26"/>
        <color theme="1"/>
        <rFont val="Arial Narrow"/>
        <family val="2"/>
      </rPr>
      <t xml:space="preserve">
Decreto 371 del 8 de ABRIL de 2021</t>
    </r>
  </si>
  <si>
    <t>TEMAS  DECRETO  PRESIDENCIAL 371  DEL 08 ABRIL 2021</t>
  </si>
  <si>
    <t>Reducción del 1%  el valor de los viáticos de comisiones  en comparación con el año anterior</t>
  </si>
  <si>
    <t>Realizar únicamente los eventos que sean estrictamente necesarios para la entidad y privilegiar, en la organización y desarrollo, el uso de auditorios o espacios  institucionales . Privilegiar la virtualidad en la organización y desarrollo de eventos.</t>
  </si>
  <si>
    <t>Utilizar medios digitales, de manera preferente y evitar impresiones. Racionalizar el uso de papel y de tinta. Reducir el consumo, reutilizar y reciclar implementos de oficina. Las publicaciones de toda entidad deberán hacerse en su espacio web.</t>
  </si>
  <si>
    <t>Reducir en el 1%el número de resmas de papel consumidas respecto al año anterior</t>
  </si>
  <si>
    <t>Contratar planes corporativos de telefonía móvil o conmutada que permitan lograr ahorros del 1%, respecto del consumo del año anterior. No se podrán adquirir nuevos equipos de telefonía celular, salvo  las reposiciones de los equipos .</t>
  </si>
  <si>
    <t>Reducir el  1% del gasto en telefonia con respecto al año anterior</t>
  </si>
  <si>
    <t>Reducir el 1% del costo del servicio de energía respecto al año anterior</t>
  </si>
  <si>
    <t xml:space="preserve">Cumplimiento de las condiciones del Decreto 371 de 2021 de Austeridad para su ejecución </t>
  </si>
  <si>
    <t xml:space="preserve"> No se estan llevando a cabo viajes por comisiones a los territorios, se está trabajando en las regiones mediante la virtualidad esto debido a la situación de confinamiento y aislamiento social generada con la pandemia por el COVID 19. </t>
  </si>
  <si>
    <t xml:space="preserve"> La situación de confinamiento y aislamiento social generada con el COVID 19, obligó a la suspensión de viajes de asistencia técnica y por ende los gastos de viáticos presentan un comportamiento atípico. </t>
  </si>
  <si>
    <t>A la fecha no se han realizado eventos presenciales debido a la actual situación provocada por la pandemia del COVID -19.</t>
  </si>
  <si>
    <t>Con corte al segundo trimestre del año el gasto por concepto de combustible para el vehículo de la entidad llego al 20,52% con respecto al gasto efectuado por este concepto en el 2020. Se ha visto notablemente reducido dada la persistencia de la situación de emergencia sanitaria y trabajo en casa que se presenta actualmente.</t>
  </si>
  <si>
    <t>A corte del segundo trimestre del año no se ha gastado en horas extras. Este es un gasto muy controlado en la entidad y su comportamiento es propio de la situación que se atraviesa actualmente en el país por la declaratoría de emergencia sanitaria por presencia del COVID 19.</t>
  </si>
  <si>
    <t>Al segundo trimestre del año, la ejecución por concepto de indemnización de vacaciones es de $21,226,910, este es un gasto no previsible y corresponde al derecho prestacional que tienen los funcionarios que renuncian. El valor aquí acumulado corresponde al 118,03% del total gastado por el mismo concepto en el 2020 y comprende siete renuncias de personal.</t>
  </si>
  <si>
    <t>Al segundo trimestre se han consumido 91 resmas incluidas las tamaño carta y oficio. Es importante tener en cuenta que el 2020 fue un año atipico dado que mas del 80% del año se realizo trabajo en casa, por lo que la cifra base de gasto de resmas no es confiable. Ademas a pesar de la continuación de trabajo en casa durante la vigencia 2021, se ha reactivado el trabajo presencial en un 30% y adicionalmente se han realizado trabajos de impresión de documentos 2020.</t>
  </si>
  <si>
    <t>Este es un gasto fijo mensual, su valor corresponde al del plan existente, aquí se reporta consumo tanto de servicio de telefonía celular como de telefonía fija. El último periodo facturado corresponde del 27 de abril al 26 de mayo en telefonía celular y del 01 al 31 de mayo en telefonía fija. El gasto es del 46,83% del valor total gastado en el año 2020.</t>
  </si>
  <si>
    <t>El valor aquí reportado corresponde a lo obligado y pagado hasta junio 30 de 2021. El último periodo de facturación va hasta el 27 de mayo de 2021 en el servicio de agua y alcantarillado . El consumo es del 10,26% en relación con el consumo del año 2020 por servicio de agua.</t>
  </si>
  <si>
    <t>El valor obligado y pagado corresponde a períodos facturados  hasta el 28 de mayo,  su ejecución con respecto al año 2020 es del 38,17% y esto se da por la coyuntura que se vive de trabajo en casa .</t>
  </si>
  <si>
    <t>Se cumple con lo ordenado en el Decreto, durante el segundo trimestre no se  realiza mantenimientos.</t>
  </si>
  <si>
    <t>A junio 30 de 2021 se celebraron 43 contratos de Apoyo a la Gestión Debe tenerse en cuenta que todos los contratos están debidamente justificados y son estrictamente necesarios para apoyo en las diferentes iniciativas y necesidades misionales.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</si>
</sst>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9"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color theme="1"/>
      <name val="Arial Narrow"/>
      <family val="2"/>
    </font>
    <font>
      <sz val="12"/>
      <name val="Arial Narrow"/>
      <family val="2"/>
    </font>
    <font>
      <b/>
      <sz val="12"/>
      <color theme="1"/>
      <name val="Arial Narrow"/>
      <family val="2"/>
    </font>
    <font>
      <b/>
      <sz val="26"/>
      <color theme="1"/>
      <name val="Arial Narrow"/>
      <family val="2"/>
    </font>
    <font>
      <b/>
      <sz val="48"/>
      <color theme="1"/>
      <name val="Arial Narrow"/>
      <family val="2"/>
    </font>
  </fonts>
  <fills count="9">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00FF99"/>
        <bgColor indexed="64"/>
      </patternFill>
    </fill>
    <fill>
      <patternFill patternType="solid">
        <fgColor rgb="FF99FFCC"/>
        <bgColor indexed="64"/>
      </patternFill>
    </fill>
    <fill>
      <patternFill patternType="solid">
        <fgColor rgb="FF99FF99"/>
        <bgColor indexed="64"/>
      </patternFill>
    </fill>
    <fill>
      <patternFill patternType="solid">
        <fgColor rgb="FFCCFFFF"/>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s>
  <cellStyleXfs count="3">
    <xf numFmtId="0" fontId="0" fillId="0" borderId="0"/>
    <xf numFmtId="41" fontId="3" fillId="0" borderId="0" applyFont="0" applyFill="0" applyBorder="0" applyAlignment="0" applyProtection="0"/>
    <xf numFmtId="9" fontId="3" fillId="0" borderId="0" applyFont="0" applyFill="0" applyBorder="0" applyAlignment="0" applyProtection="0"/>
  </cellStyleXfs>
  <cellXfs count="83">
    <xf numFmtId="0" fontId="0" fillId="0" borderId="0" xfId="0"/>
    <xf numFmtId="0" fontId="1" fillId="0" borderId="0" xfId="0" applyFont="1"/>
    <xf numFmtId="0" fontId="1" fillId="0" borderId="0" xfId="0" applyFont="1" applyAlignment="1">
      <alignment horizontal="center" vertical="center" wrapText="1"/>
    </xf>
    <xf numFmtId="0" fontId="1" fillId="2" borderId="0" xfId="0" applyFont="1"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2" fillId="2" borderId="0" xfId="0" applyFont="1" applyFill="1" applyAlignment="1">
      <alignment horizontal="center" vertical="center" wrapText="1"/>
    </xf>
    <xf numFmtId="0" fontId="2" fillId="3" borderId="0" xfId="0" applyFont="1" applyFill="1" applyAlignment="1">
      <alignment horizontal="center" vertical="center" wrapText="1"/>
    </xf>
    <xf numFmtId="0" fontId="4" fillId="0" borderId="1" xfId="0" applyFont="1" applyBorder="1" applyAlignment="1">
      <alignment horizontal="center" vertical="center" wrapText="1"/>
    </xf>
    <xf numFmtId="41" fontId="1" fillId="0" borderId="0" xfId="0" applyNumberFormat="1" applyFont="1"/>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2" borderId="19"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1" fillId="2" borderId="19" xfId="0" applyFont="1" applyFill="1" applyBorder="1" applyAlignment="1">
      <alignment vertical="center" wrapText="1"/>
    </xf>
    <xf numFmtId="0" fontId="1" fillId="2" borderId="20" xfId="0" applyFont="1" applyFill="1" applyBorder="1" applyAlignment="1">
      <alignment horizontal="center" vertical="center" wrapText="1"/>
    </xf>
    <xf numFmtId="41" fontId="1" fillId="0" borderId="6" xfId="1" applyFont="1" applyBorder="1" applyAlignment="1">
      <alignment horizontal="center" vertical="center" wrapText="1"/>
    </xf>
    <xf numFmtId="0" fontId="1" fillId="0" borderId="6" xfId="0" applyFont="1" applyBorder="1" applyAlignment="1">
      <alignment horizontal="center" vertical="center" wrapText="1"/>
    </xf>
    <xf numFmtId="41" fontId="1" fillId="2" borderId="6" xfId="1" applyFont="1" applyFill="1" applyBorder="1" applyAlignment="1">
      <alignment horizontal="center"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41" fontId="1" fillId="0" borderId="9" xfId="1" applyFont="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41" fontId="1" fillId="5" borderId="5" xfId="1" applyFont="1" applyFill="1" applyBorder="1" applyAlignment="1">
      <alignment horizontal="center" vertical="center" wrapText="1"/>
    </xf>
    <xf numFmtId="10" fontId="1" fillId="5" borderId="6" xfId="2" applyNumberFormat="1" applyFont="1" applyFill="1" applyBorder="1" applyAlignment="1">
      <alignment horizontal="center" vertical="center" wrapText="1"/>
    </xf>
    <xf numFmtId="0" fontId="1" fillId="5" borderId="5" xfId="0" applyFont="1" applyFill="1" applyBorder="1" applyAlignment="1">
      <alignment horizontal="center" vertical="center" wrapText="1"/>
    </xf>
    <xf numFmtId="41" fontId="1" fillId="5" borderId="7" xfId="1" applyFont="1" applyFill="1" applyBorder="1" applyAlignment="1">
      <alignment horizontal="center" vertical="center" wrapText="1"/>
    </xf>
    <xf numFmtId="10" fontId="1" fillId="5" borderId="9" xfId="2" applyNumberFormat="1"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41" fontId="1" fillId="6" borderId="5" xfId="1" applyFont="1" applyFill="1" applyBorder="1" applyAlignment="1">
      <alignment horizontal="center" vertical="center" wrapText="1"/>
    </xf>
    <xf numFmtId="0" fontId="1" fillId="6" borderId="5" xfId="0" applyFont="1" applyFill="1" applyBorder="1" applyAlignment="1">
      <alignment horizontal="center" vertical="center" wrapText="1"/>
    </xf>
    <xf numFmtId="41" fontId="1" fillId="6" borderId="7" xfId="1"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8" borderId="5" xfId="0" applyFont="1" applyFill="1" applyBorder="1" applyAlignment="1">
      <alignment horizontal="center" vertical="center" wrapText="1"/>
    </xf>
    <xf numFmtId="41" fontId="1" fillId="8" borderId="6" xfId="1" applyFont="1" applyFill="1" applyBorder="1" applyAlignment="1">
      <alignment horizontal="center" vertical="center" wrapText="1"/>
    </xf>
    <xf numFmtId="41" fontId="1" fillId="8" borderId="6" xfId="0" applyNumberFormat="1"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10" xfId="0" applyFont="1" applyFill="1" applyBorder="1" applyAlignment="1">
      <alignment horizontal="center" vertical="center" wrapText="1"/>
    </xf>
    <xf numFmtId="10" fontId="1" fillId="6" borderId="6" xfId="2" applyNumberFormat="1" applyFont="1" applyFill="1" applyBorder="1" applyAlignment="1">
      <alignment horizontal="center" vertical="center" wrapText="1"/>
    </xf>
    <xf numFmtId="10" fontId="1" fillId="6" borderId="9" xfId="2" applyNumberFormat="1" applyFont="1" applyFill="1" applyBorder="1" applyAlignment="1">
      <alignment horizontal="center" vertical="center" wrapText="1"/>
    </xf>
    <xf numFmtId="0" fontId="1" fillId="2" borderId="19" xfId="0" applyFont="1" applyFill="1" applyBorder="1" applyAlignment="1">
      <alignment horizontal="left" vertical="top"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cellXfs>
  <cellStyles count="3">
    <cellStyle name="Millares [0]" xfId="1" builtinId="6"/>
    <cellStyle name="Normal" xfId="0" builtinId="0"/>
    <cellStyle name="Porcentaje" xfId="2" builtinId="5"/>
  </cellStyles>
  <dxfs count="0"/>
  <tableStyles count="0" defaultTableStyle="TableStyleMedium2" defaultPivotStyle="PivotStyleLight16"/>
  <colors>
    <mruColors>
      <color rgb="FFCCFF99"/>
      <color rgb="FF00CC00"/>
      <color rgb="FFCCFFFF"/>
      <color rgb="FF99FF99"/>
      <color rgb="FF99FFCC"/>
      <color rgb="FF66FF99"/>
      <color rgb="FF99FF66"/>
      <color rgb="FF00FF99"/>
      <color rgb="FFCCFF66"/>
      <color rgb="FFCCE0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775607</xdr:colOff>
      <xdr:row>1</xdr:row>
      <xdr:rowOff>40820</xdr:rowOff>
    </xdr:from>
    <xdr:to>
      <xdr:col>2</xdr:col>
      <xdr:colOff>1510393</xdr:colOff>
      <xdr:row>3</xdr:row>
      <xdr:rowOff>666749</xdr:rowOff>
    </xdr:to>
    <xdr:pic>
      <xdr:nvPicPr>
        <xdr:cNvPr id="2" name="Imagen 1" descr="C:\Users\inci6.INCI\AppData\Local\Microsoft\Windows\Temporary Internet Files\Content.Outlook\N8JGCM0T\Logo-INCI-siglas-para-formatos.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786" y="244927"/>
          <a:ext cx="3170464" cy="103414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21"/>
  <sheetViews>
    <sheetView tabSelected="1" zoomScale="70" zoomScaleNormal="70" workbookViewId="0">
      <selection activeCell="D7" sqref="D7"/>
    </sheetView>
  </sheetViews>
  <sheetFormatPr baseColWidth="10" defaultColWidth="5" defaultRowHeight="15.6" x14ac:dyDescent="0.3"/>
  <cols>
    <col min="1" max="1" width="5" style="1"/>
    <col min="2" max="2" width="36.5546875" style="1" customWidth="1"/>
    <col min="3" max="3" width="42.33203125" style="1" customWidth="1"/>
    <col min="4" max="4" width="47.33203125" style="1" customWidth="1"/>
    <col min="5" max="5" width="19.88671875" style="1" customWidth="1"/>
    <col min="6" max="7" width="18.6640625" style="1" customWidth="1"/>
    <col min="8" max="8" width="27.88671875" style="1" customWidth="1"/>
    <col min="9" max="9" width="18.6640625" style="1" customWidth="1"/>
    <col min="10" max="13" width="20.88671875" style="1" customWidth="1"/>
    <col min="14" max="17" width="20.88671875" style="1" hidden="1" customWidth="1"/>
    <col min="18" max="18" width="49.109375" style="3" customWidth="1"/>
    <col min="19" max="78" width="5" style="3"/>
    <col min="79" max="16384" width="5" style="1"/>
  </cols>
  <sheetData>
    <row r="1" spans="1:82" ht="15.75" customHeight="1" x14ac:dyDescent="0.3">
      <c r="A1" s="57" t="s">
        <v>71</v>
      </c>
      <c r="B1" s="58"/>
      <c r="C1" s="58"/>
      <c r="D1" s="58"/>
      <c r="E1" s="58"/>
      <c r="F1" s="58"/>
      <c r="G1" s="58"/>
      <c r="H1" s="58"/>
      <c r="I1" s="58"/>
      <c r="J1" s="58"/>
      <c r="K1" s="58"/>
      <c r="L1" s="58"/>
      <c r="M1" s="58"/>
      <c r="N1" s="58"/>
      <c r="O1" s="58"/>
      <c r="P1" s="58"/>
      <c r="Q1" s="58"/>
      <c r="R1" s="59"/>
    </row>
    <row r="2" spans="1:82" ht="15.75" customHeight="1" x14ac:dyDescent="0.3">
      <c r="A2" s="60"/>
      <c r="B2" s="61"/>
      <c r="C2" s="61"/>
      <c r="D2" s="61"/>
      <c r="E2" s="61"/>
      <c r="F2" s="61"/>
      <c r="G2" s="61"/>
      <c r="H2" s="61"/>
      <c r="I2" s="61"/>
      <c r="J2" s="61"/>
      <c r="K2" s="61"/>
      <c r="L2" s="61"/>
      <c r="M2" s="61"/>
      <c r="N2" s="61"/>
      <c r="O2" s="61"/>
      <c r="P2" s="61"/>
      <c r="Q2" s="61"/>
      <c r="R2" s="62"/>
    </row>
    <row r="3" spans="1:82" ht="15.75" customHeight="1" x14ac:dyDescent="0.3">
      <c r="A3" s="60"/>
      <c r="B3" s="61"/>
      <c r="C3" s="61"/>
      <c r="D3" s="61"/>
      <c r="E3" s="61"/>
      <c r="F3" s="61"/>
      <c r="G3" s="61"/>
      <c r="H3" s="61"/>
      <c r="I3" s="61"/>
      <c r="J3" s="61"/>
      <c r="K3" s="61"/>
      <c r="L3" s="61"/>
      <c r="M3" s="61"/>
      <c r="N3" s="61"/>
      <c r="O3" s="61"/>
      <c r="P3" s="61"/>
      <c r="Q3" s="61"/>
      <c r="R3" s="62"/>
    </row>
    <row r="4" spans="1:82" ht="57" customHeight="1" thickBot="1" x14ac:dyDescent="0.35">
      <c r="A4" s="63"/>
      <c r="B4" s="64"/>
      <c r="C4" s="64"/>
      <c r="D4" s="64"/>
      <c r="E4" s="64"/>
      <c r="F4" s="64"/>
      <c r="G4" s="64"/>
      <c r="H4" s="64"/>
      <c r="I4" s="64"/>
      <c r="J4" s="61"/>
      <c r="K4" s="61"/>
      <c r="L4" s="61"/>
      <c r="M4" s="61"/>
      <c r="N4" s="61"/>
      <c r="O4" s="61"/>
      <c r="P4" s="61"/>
      <c r="Q4" s="61"/>
      <c r="R4" s="62"/>
    </row>
    <row r="5" spans="1:82" s="7" customFormat="1" ht="36" customHeight="1" x14ac:dyDescent="0.3">
      <c r="A5" s="79" t="s">
        <v>0</v>
      </c>
      <c r="B5" s="81" t="s">
        <v>72</v>
      </c>
      <c r="C5" s="69" t="s">
        <v>41</v>
      </c>
      <c r="D5" s="69" t="s">
        <v>1</v>
      </c>
      <c r="E5" s="69" t="s">
        <v>2</v>
      </c>
      <c r="F5" s="69" t="s">
        <v>3</v>
      </c>
      <c r="G5" s="69" t="s">
        <v>4</v>
      </c>
      <c r="H5" s="69" t="s">
        <v>5</v>
      </c>
      <c r="I5" s="71" t="s">
        <v>60</v>
      </c>
      <c r="J5" s="73" t="s">
        <v>34</v>
      </c>
      <c r="K5" s="74"/>
      <c r="L5" s="75" t="s">
        <v>33</v>
      </c>
      <c r="M5" s="76"/>
      <c r="N5" s="77" t="s">
        <v>32</v>
      </c>
      <c r="O5" s="78"/>
      <c r="P5" s="65" t="s">
        <v>35</v>
      </c>
      <c r="Q5" s="66"/>
      <c r="R5" s="67" t="s">
        <v>36</v>
      </c>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row>
    <row r="6" spans="1:82" s="7" customFormat="1" ht="54.9" customHeight="1" x14ac:dyDescent="0.3">
      <c r="A6" s="80"/>
      <c r="B6" s="82"/>
      <c r="C6" s="70"/>
      <c r="D6" s="70"/>
      <c r="E6" s="70"/>
      <c r="F6" s="70"/>
      <c r="G6" s="70"/>
      <c r="H6" s="70"/>
      <c r="I6" s="72"/>
      <c r="J6" s="23" t="s">
        <v>38</v>
      </c>
      <c r="K6" s="24" t="s">
        <v>31</v>
      </c>
      <c r="L6" s="30" t="s">
        <v>38</v>
      </c>
      <c r="M6" s="31" t="s">
        <v>31</v>
      </c>
      <c r="N6" s="35" t="s">
        <v>38</v>
      </c>
      <c r="O6" s="36" t="s">
        <v>31</v>
      </c>
      <c r="P6" s="41" t="s">
        <v>38</v>
      </c>
      <c r="Q6" s="42" t="s">
        <v>31</v>
      </c>
      <c r="R6" s="68"/>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row>
    <row r="7" spans="1:82" s="2" customFormat="1" ht="122.25" customHeight="1" x14ac:dyDescent="0.3">
      <c r="A7" s="51">
        <v>1</v>
      </c>
      <c r="B7" s="49" t="s">
        <v>40</v>
      </c>
      <c r="C7" s="5" t="s">
        <v>6</v>
      </c>
      <c r="D7" s="5" t="s">
        <v>42</v>
      </c>
      <c r="E7" s="5" t="s">
        <v>56</v>
      </c>
      <c r="F7" s="5" t="s">
        <v>61</v>
      </c>
      <c r="G7" s="5" t="s">
        <v>62</v>
      </c>
      <c r="H7" s="5" t="s">
        <v>63</v>
      </c>
      <c r="I7" s="17">
        <v>1206806016</v>
      </c>
      <c r="J7" s="25">
        <f>18475926+95555705</f>
        <v>114031631</v>
      </c>
      <c r="K7" s="26">
        <f>+J7/I7</f>
        <v>9.4490439630025846E-2</v>
      </c>
      <c r="L7" s="32">
        <f>+J7+347199377</f>
        <v>461231008</v>
      </c>
      <c r="M7" s="54">
        <f>+L7/I7</f>
        <v>0.38219150541589608</v>
      </c>
      <c r="N7" s="37"/>
      <c r="O7" s="38"/>
      <c r="P7" s="43"/>
      <c r="Q7" s="44"/>
      <c r="R7" s="56" t="s">
        <v>92</v>
      </c>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row>
    <row r="8" spans="1:82" s="2" customFormat="1" ht="95.1" customHeight="1" x14ac:dyDescent="0.3">
      <c r="A8" s="51">
        <v>2</v>
      </c>
      <c r="B8" s="49" t="s">
        <v>46</v>
      </c>
      <c r="C8" s="10" t="s">
        <v>47</v>
      </c>
      <c r="D8" s="5" t="s">
        <v>57</v>
      </c>
      <c r="E8" s="5" t="s">
        <v>8</v>
      </c>
      <c r="F8" s="5" t="s">
        <v>66</v>
      </c>
      <c r="G8" s="5" t="s">
        <v>62</v>
      </c>
      <c r="H8" s="5" t="s">
        <v>65</v>
      </c>
      <c r="I8" s="17">
        <v>2047292</v>
      </c>
      <c r="J8" s="27">
        <v>0</v>
      </c>
      <c r="K8" s="26">
        <f>+J8/I8</f>
        <v>0</v>
      </c>
      <c r="L8" s="32">
        <f>+J8+0</f>
        <v>0</v>
      </c>
      <c r="M8" s="54">
        <f>+L8/I8</f>
        <v>0</v>
      </c>
      <c r="N8" s="37"/>
      <c r="O8" s="38"/>
      <c r="P8" s="43"/>
      <c r="Q8" s="45"/>
      <c r="R8" s="13" t="s">
        <v>81</v>
      </c>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row>
    <row r="9" spans="1:82" s="2" customFormat="1" ht="113.25" customHeight="1" x14ac:dyDescent="0.3">
      <c r="A9" s="51">
        <v>3</v>
      </c>
      <c r="B9" s="49" t="s">
        <v>48</v>
      </c>
      <c r="C9" s="10" t="s">
        <v>49</v>
      </c>
      <c r="D9" s="10" t="s">
        <v>58</v>
      </c>
      <c r="E9" s="5" t="s">
        <v>9</v>
      </c>
      <c r="F9" s="5" t="s">
        <v>66</v>
      </c>
      <c r="G9" s="5" t="s">
        <v>62</v>
      </c>
      <c r="H9" s="5" t="s">
        <v>73</v>
      </c>
      <c r="I9" s="17">
        <v>834832</v>
      </c>
      <c r="J9" s="27">
        <v>0</v>
      </c>
      <c r="K9" s="26">
        <f>+J9/I9</f>
        <v>0</v>
      </c>
      <c r="L9" s="32">
        <f>+J9+0</f>
        <v>0</v>
      </c>
      <c r="M9" s="54">
        <f>+L9/I9</f>
        <v>0</v>
      </c>
      <c r="N9" s="37"/>
      <c r="O9" s="38"/>
      <c r="P9" s="43"/>
      <c r="Q9" s="46"/>
      <c r="R9" s="13" t="s">
        <v>82</v>
      </c>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row>
    <row r="10" spans="1:82" s="2" customFormat="1" ht="152.25" customHeight="1" x14ac:dyDescent="0.3">
      <c r="A10" s="51">
        <v>4</v>
      </c>
      <c r="B10" s="49" t="s">
        <v>50</v>
      </c>
      <c r="C10" s="10" t="s">
        <v>74</v>
      </c>
      <c r="D10" s="10" t="s">
        <v>21</v>
      </c>
      <c r="E10" s="5" t="s">
        <v>10</v>
      </c>
      <c r="F10" s="5" t="s">
        <v>66</v>
      </c>
      <c r="G10" s="5" t="s">
        <v>62</v>
      </c>
      <c r="H10" s="5" t="s">
        <v>11</v>
      </c>
      <c r="I10" s="18" t="s">
        <v>55</v>
      </c>
      <c r="J10" s="27">
        <v>0</v>
      </c>
      <c r="K10" s="26">
        <v>0</v>
      </c>
      <c r="L10" s="33">
        <v>0</v>
      </c>
      <c r="M10" s="54">
        <v>0</v>
      </c>
      <c r="N10" s="37"/>
      <c r="O10" s="38"/>
      <c r="P10" s="43"/>
      <c r="Q10" s="46"/>
      <c r="R10" s="13" t="s">
        <v>83</v>
      </c>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row>
    <row r="11" spans="1:82" s="2" customFormat="1" ht="93.6" x14ac:dyDescent="0.3">
      <c r="A11" s="51">
        <v>5</v>
      </c>
      <c r="B11" s="49" t="s">
        <v>51</v>
      </c>
      <c r="C11" s="5" t="s">
        <v>12</v>
      </c>
      <c r="D11" s="10" t="s">
        <v>22</v>
      </c>
      <c r="E11" s="5" t="s">
        <v>8</v>
      </c>
      <c r="F11" s="5" t="s">
        <v>54</v>
      </c>
      <c r="G11" s="5" t="s">
        <v>62</v>
      </c>
      <c r="H11" s="5" t="s">
        <v>67</v>
      </c>
      <c r="I11" s="17">
        <v>1180475</v>
      </c>
      <c r="J11" s="25">
        <v>129563</v>
      </c>
      <c r="K11" s="26">
        <f t="shared" ref="K11:K18" si="0">+J11/I11</f>
        <v>0.10975497151570343</v>
      </c>
      <c r="L11" s="32">
        <f>+J11+112687</f>
        <v>242250</v>
      </c>
      <c r="M11" s="54">
        <f t="shared" ref="M11:M18" si="1">+L11/I11</f>
        <v>0.20521400283784069</v>
      </c>
      <c r="N11" s="37"/>
      <c r="O11" s="38"/>
      <c r="P11" s="43"/>
      <c r="Q11" s="46"/>
      <c r="R11" s="14" t="s">
        <v>84</v>
      </c>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row>
    <row r="12" spans="1:82" s="2" customFormat="1" ht="95.1" customHeight="1" x14ac:dyDescent="0.3">
      <c r="A12" s="51">
        <v>6</v>
      </c>
      <c r="B12" s="49" t="s">
        <v>43</v>
      </c>
      <c r="C12" s="5" t="s">
        <v>25</v>
      </c>
      <c r="D12" s="10" t="s">
        <v>24</v>
      </c>
      <c r="E12" s="5" t="s">
        <v>13</v>
      </c>
      <c r="F12" s="5" t="s">
        <v>54</v>
      </c>
      <c r="G12" s="5" t="s">
        <v>62</v>
      </c>
      <c r="H12" s="5" t="s">
        <v>64</v>
      </c>
      <c r="I12" s="17">
        <v>768524</v>
      </c>
      <c r="J12" s="25">
        <v>0</v>
      </c>
      <c r="K12" s="26">
        <f t="shared" si="0"/>
        <v>0</v>
      </c>
      <c r="L12" s="32">
        <f>+J12+0</f>
        <v>0</v>
      </c>
      <c r="M12" s="54">
        <f t="shared" si="1"/>
        <v>0</v>
      </c>
      <c r="N12" s="37"/>
      <c r="O12" s="38"/>
      <c r="P12" s="43"/>
      <c r="Q12" s="46"/>
      <c r="R12" s="15" t="s">
        <v>85</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row>
    <row r="13" spans="1:82" s="2" customFormat="1" ht="115.5" customHeight="1" x14ac:dyDescent="0.3">
      <c r="A13" s="51">
        <v>7</v>
      </c>
      <c r="B13" s="49" t="s">
        <v>26</v>
      </c>
      <c r="C13" s="10" t="s">
        <v>27</v>
      </c>
      <c r="D13" s="12" t="s">
        <v>39</v>
      </c>
      <c r="E13" s="5" t="s">
        <v>28</v>
      </c>
      <c r="F13" s="5" t="s">
        <v>54</v>
      </c>
      <c r="G13" s="5" t="s">
        <v>62</v>
      </c>
      <c r="H13" s="5" t="s">
        <v>68</v>
      </c>
      <c r="I13" s="17">
        <v>17984135</v>
      </c>
      <c r="J13" s="25">
        <v>5485068</v>
      </c>
      <c r="K13" s="26">
        <f t="shared" si="0"/>
        <v>0.30499481904467468</v>
      </c>
      <c r="L13" s="32">
        <f>+J13+15741842</f>
        <v>21226910</v>
      </c>
      <c r="M13" s="54">
        <f t="shared" si="1"/>
        <v>1.1803130926230259</v>
      </c>
      <c r="N13" s="37"/>
      <c r="O13" s="38"/>
      <c r="P13" s="43"/>
      <c r="Q13" s="46"/>
      <c r="R13" s="13" t="s">
        <v>86</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row>
    <row r="14" spans="1:82" s="2" customFormat="1" ht="186.75" customHeight="1" x14ac:dyDescent="0.3">
      <c r="A14" s="51">
        <v>8</v>
      </c>
      <c r="B14" s="49" t="s">
        <v>29</v>
      </c>
      <c r="C14" s="10" t="s">
        <v>75</v>
      </c>
      <c r="D14" s="10" t="s">
        <v>53</v>
      </c>
      <c r="E14" s="5" t="s">
        <v>14</v>
      </c>
      <c r="F14" s="5" t="s">
        <v>54</v>
      </c>
      <c r="G14" s="5" t="s">
        <v>62</v>
      </c>
      <c r="H14" s="5" t="s">
        <v>76</v>
      </c>
      <c r="I14" s="18">
        <v>62</v>
      </c>
      <c r="J14" s="27">
        <v>25</v>
      </c>
      <c r="K14" s="26">
        <f t="shared" si="0"/>
        <v>0.40322580645161288</v>
      </c>
      <c r="L14" s="33">
        <f>+J14+66</f>
        <v>91</v>
      </c>
      <c r="M14" s="54">
        <f t="shared" si="1"/>
        <v>1.467741935483871</v>
      </c>
      <c r="N14" s="37"/>
      <c r="O14" s="38"/>
      <c r="P14" s="43"/>
      <c r="Q14" s="46"/>
      <c r="R14" s="15" t="s">
        <v>87</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row>
    <row r="15" spans="1:82" s="2" customFormat="1" ht="159.75" customHeight="1" x14ac:dyDescent="0.3">
      <c r="A15" s="51">
        <v>9</v>
      </c>
      <c r="B15" s="49" t="s">
        <v>30</v>
      </c>
      <c r="C15" s="10" t="s">
        <v>52</v>
      </c>
      <c r="D15" s="10" t="s">
        <v>77</v>
      </c>
      <c r="E15" s="5" t="s">
        <v>15</v>
      </c>
      <c r="F15" s="5" t="s">
        <v>54</v>
      </c>
      <c r="G15" s="5" t="s">
        <v>62</v>
      </c>
      <c r="H15" s="5" t="s">
        <v>78</v>
      </c>
      <c r="I15" s="19">
        <v>14736482</v>
      </c>
      <c r="J15" s="25">
        <v>3763160</v>
      </c>
      <c r="K15" s="26">
        <f t="shared" si="0"/>
        <v>0.25536352570443882</v>
      </c>
      <c r="L15" s="32">
        <f>+J15+3738540</f>
        <v>7501700</v>
      </c>
      <c r="M15" s="54">
        <f t="shared" si="1"/>
        <v>0.50905636772738572</v>
      </c>
      <c r="N15" s="37"/>
      <c r="O15" s="38"/>
      <c r="P15" s="43"/>
      <c r="Q15" s="46"/>
      <c r="R15" s="13" t="s">
        <v>88</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row>
    <row r="16" spans="1:82" s="2" customFormat="1" ht="180.75" customHeight="1" x14ac:dyDescent="0.3">
      <c r="A16" s="51">
        <v>10</v>
      </c>
      <c r="B16" s="49" t="s">
        <v>69</v>
      </c>
      <c r="C16" s="10" t="s">
        <v>16</v>
      </c>
      <c r="D16" s="10" t="s">
        <v>17</v>
      </c>
      <c r="E16" s="8" t="s">
        <v>18</v>
      </c>
      <c r="F16" s="5" t="s">
        <v>23</v>
      </c>
      <c r="G16" s="5" t="s">
        <v>62</v>
      </c>
      <c r="H16" s="5" t="s">
        <v>70</v>
      </c>
      <c r="I16" s="17">
        <v>4583405</v>
      </c>
      <c r="J16" s="25">
        <v>275960</v>
      </c>
      <c r="K16" s="26">
        <f t="shared" si="0"/>
        <v>6.0208513103249657E-2</v>
      </c>
      <c r="L16" s="32">
        <f>+J16+194452</f>
        <v>470412</v>
      </c>
      <c r="M16" s="54">
        <f t="shared" si="1"/>
        <v>0.10263374063605551</v>
      </c>
      <c r="N16" s="37"/>
      <c r="O16" s="38"/>
      <c r="P16" s="43"/>
      <c r="Q16" s="46"/>
      <c r="R16" s="13" t="s">
        <v>89</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row>
    <row r="17" spans="1:82" s="2" customFormat="1" ht="96" customHeight="1" x14ac:dyDescent="0.3">
      <c r="A17" s="52">
        <v>11</v>
      </c>
      <c r="B17" s="49" t="s">
        <v>37</v>
      </c>
      <c r="C17" s="10" t="s">
        <v>19</v>
      </c>
      <c r="D17" s="11" t="s">
        <v>20</v>
      </c>
      <c r="E17" s="11" t="s">
        <v>18</v>
      </c>
      <c r="F17" s="5" t="s">
        <v>23</v>
      </c>
      <c r="G17" s="5" t="s">
        <v>62</v>
      </c>
      <c r="H17" s="5" t="s">
        <v>79</v>
      </c>
      <c r="I17" s="17">
        <v>27363041</v>
      </c>
      <c r="J17" s="25">
        <v>3699030</v>
      </c>
      <c r="K17" s="26">
        <f t="shared" si="0"/>
        <v>0.13518343958918894</v>
      </c>
      <c r="L17" s="32">
        <f>+J17+6744223</f>
        <v>10443253</v>
      </c>
      <c r="M17" s="54">
        <f t="shared" si="1"/>
        <v>0.38165542345969516</v>
      </c>
      <c r="N17" s="37"/>
      <c r="O17" s="38"/>
      <c r="P17" s="43"/>
      <c r="Q17" s="46"/>
      <c r="R17" s="13" t="s">
        <v>90</v>
      </c>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row>
    <row r="18" spans="1:82" s="2" customFormat="1" ht="164.25" customHeight="1" thickBot="1" x14ac:dyDescent="0.35">
      <c r="A18" s="53">
        <v>12</v>
      </c>
      <c r="B18" s="50" t="s">
        <v>44</v>
      </c>
      <c r="C18" s="20" t="s">
        <v>45</v>
      </c>
      <c r="D18" s="20" t="s">
        <v>59</v>
      </c>
      <c r="E18" s="20" t="s">
        <v>7</v>
      </c>
      <c r="F18" s="21" t="s">
        <v>54</v>
      </c>
      <c r="G18" s="21" t="s">
        <v>62</v>
      </c>
      <c r="H18" s="21" t="s">
        <v>80</v>
      </c>
      <c r="I18" s="22">
        <v>91093573</v>
      </c>
      <c r="J18" s="28">
        <v>101981914.97</v>
      </c>
      <c r="K18" s="29">
        <f t="shared" si="0"/>
        <v>1.1195292007044229</v>
      </c>
      <c r="L18" s="34">
        <f>+J18+0</f>
        <v>101981914.97</v>
      </c>
      <c r="M18" s="55">
        <f t="shared" si="1"/>
        <v>1.1195292007044229</v>
      </c>
      <c r="N18" s="39"/>
      <c r="O18" s="40"/>
      <c r="P18" s="47"/>
      <c r="Q18" s="48"/>
      <c r="R18" s="16" t="s">
        <v>91</v>
      </c>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row>
    <row r="21" spans="1:82" x14ac:dyDescent="0.3">
      <c r="I21" s="9"/>
    </row>
  </sheetData>
  <mergeCells count="15">
    <mergeCell ref="A1:R4"/>
    <mergeCell ref="P5:Q5"/>
    <mergeCell ref="R5:R6"/>
    <mergeCell ref="G5:G6"/>
    <mergeCell ref="H5:H6"/>
    <mergeCell ref="I5:I6"/>
    <mergeCell ref="J5:K5"/>
    <mergeCell ref="L5:M5"/>
    <mergeCell ref="N5:O5"/>
    <mergeCell ref="A5:A6"/>
    <mergeCell ref="B5:B6"/>
    <mergeCell ref="C5:C6"/>
    <mergeCell ref="D5:D6"/>
    <mergeCell ref="E5:E6"/>
    <mergeCell ref="F5:F6"/>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ROBERT TORRES VELANDIA</cp:lastModifiedBy>
  <cp:lastPrinted>2020-04-20T22:47:38Z</cp:lastPrinted>
  <dcterms:created xsi:type="dcterms:W3CDTF">2019-05-15T13:17:41Z</dcterms:created>
  <dcterms:modified xsi:type="dcterms:W3CDTF">2021-08-09T23:18:28Z</dcterms:modified>
</cp:coreProperties>
</file>