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d267c5f98aa89d02/Documentos/INCI/2020/PAAC Y RIESGOS/TERCER INFORME/"/>
    </mc:Choice>
  </mc:AlternateContent>
  <xr:revisionPtr revIDLastSave="25" documentId="8_{A0F3EBBF-4550-4585-8355-ADAF431C8DE3}" xr6:coauthVersionLast="46" xr6:coauthVersionMax="46" xr10:uidLastSave="{8662759B-751A-4E5F-9D4E-4D57AA1D14A7}"/>
  <bookViews>
    <workbookView xWindow="-120" yWindow="-120" windowWidth="20730" windowHeight="11160" tabRatio="808" xr2:uid="{00000000-000D-0000-FFFF-FFFF00000000}"/>
  </bookViews>
  <sheets>
    <sheet name="Consolidado" sheetId="9" r:id="rId1"/>
    <sheet name="C1 Gestión del Riesgo " sheetId="2" r:id="rId2"/>
    <sheet name="C2 Racionalización de Tramites" sheetId="6" r:id="rId3"/>
    <sheet name="C3 Rendición cuentas" sheetId="8" r:id="rId4"/>
    <sheet name="C4 Mejora atención al ciudadano" sheetId="3" r:id="rId5"/>
    <sheet name="C5 Transparencia y acceso Info" sheetId="4" r:id="rId6"/>
    <sheet name="C6 Participación ciudadana" sheetId="7" r:id="rId7"/>
    <sheet name="C7 Iniciativas Adicionales" sheetId="5" r:id="rId8"/>
  </sheets>
  <externalReferences>
    <externalReference r:id="rId9"/>
    <externalReference r:id="rId10"/>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9" l="1"/>
  <c r="K9" i="4" l="1"/>
  <c r="K9" i="3" l="1"/>
  <c r="R13" i="8" l="1"/>
  <c r="K16" i="9"/>
  <c r="L16" i="9" s="1"/>
  <c r="J16" i="9"/>
  <c r="G16" i="9"/>
  <c r="H16" i="9" s="1"/>
  <c r="F16" i="9"/>
  <c r="C16" i="9"/>
  <c r="B16" i="9"/>
  <c r="L15" i="9"/>
  <c r="L14" i="9"/>
  <c r="H14" i="9"/>
  <c r="D14" i="9"/>
  <c r="L13" i="9"/>
  <c r="H13" i="9"/>
  <c r="D13" i="9"/>
  <c r="L12" i="9"/>
  <c r="H12" i="9"/>
  <c r="D12" i="9"/>
  <c r="L11" i="9"/>
  <c r="H11" i="9"/>
  <c r="D11" i="9"/>
  <c r="L10" i="9"/>
  <c r="H10" i="9"/>
  <c r="D10" i="9"/>
  <c r="D16" i="9" s="1"/>
  <c r="L5" i="5"/>
  <c r="M8" i="7"/>
  <c r="N4" i="6" l="1"/>
  <c r="K8" i="2"/>
  <c r="A4" i="2" l="1"/>
  <c r="A5" i="2" s="1"/>
  <c r="A6" i="2" s="1"/>
  <c r="A7" i="2" s="1"/>
</calcChain>
</file>

<file path=xl/sharedStrings.xml><?xml version="1.0" encoding="utf-8"?>
<sst xmlns="http://schemas.openxmlformats.org/spreadsheetml/2006/main" count="521" uniqueCount="371">
  <si>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</si>
  <si>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</si>
  <si>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</si>
  <si>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</si>
  <si>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</si>
  <si>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</si>
  <si>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</si>
  <si>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</si>
  <si>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</si>
  <si>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</si>
  <si>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</si>
  <si>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</si>
  <si>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</si>
  <si>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</si>
  <si>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</si>
  <si>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</si>
  <si>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</si>
  <si>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</si>
  <si>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</si>
  <si>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</si>
  <si>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</si>
  <si>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</si>
  <si>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</si>
  <si>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</si>
  <si>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</si>
  <si>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</si>
  <si>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</si>
  <si>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</si>
  <si>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</si>
  <si>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</si>
  <si>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</si>
  <si>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</si>
  <si>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</si>
  <si>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</si>
  <si>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</si>
  <si>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</si>
  <si>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</si>
  <si>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</si>
  <si>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</si>
  <si>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</si>
  <si>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</si>
  <si>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</si>
  <si>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</si>
  <si>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</si>
  <si>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</si>
  <si>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</si>
  <si>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</si>
  <si>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</si>
  <si>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</si>
  <si>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</si>
  <si>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</si>
  <si>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</si>
  <si>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</si>
  <si>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</si>
  <si>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</si>
  <si>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</si>
  <si>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</si>
  <si>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</si>
  <si>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</si>
  <si>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</si>
  <si>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</si>
  <si>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</si>
  <si>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</si>
  <si>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</si>
  <si>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</si>
  <si>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</si>
  <si>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</si>
  <si>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</si>
  <si>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</si>
  <si>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</si>
  <si>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</si>
  <si>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</si>
  <si>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</si>
  <si>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</si>
  <si>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</si>
  <si>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</si>
  <si>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</si>
  <si>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</si>
  <si>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</si>
  <si>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</si>
  <si>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</si>
  <si>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</si>
  <si>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</si>
  <si>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</si>
  <si>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</si>
  <si>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</si>
  <si>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</si>
  <si>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</si>
  <si>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</si>
  <si>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</si>
  <si>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</si>
  <si>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</si>
  <si>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</si>
  <si>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</si>
  <si>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</si>
  <si>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</si>
  <si>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</si>
  <si>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</si>
  <si>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</si>
  <si>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</si>
  <si>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</si>
  <si>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</si>
  <si>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</si>
  <si>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</si>
  <si>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</si>
  <si>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</si>
  <si>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</si>
  <si>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</si>
  <si>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</si>
  <si>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</si>
  <si>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</si>
  <si>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</si>
  <si>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</si>
  <si>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</si>
  <si>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</si>
  <si>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</si>
  <si>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</si>
  <si>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</si>
  <si>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</si>
  <si>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</si>
  <si>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</si>
  <si>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</si>
  <si>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</si>
  <si>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</si>
  <si>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</si>
  <si>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</si>
  <si>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</si>
  <si>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</si>
  <si>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</si>
  <si>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</si>
  <si>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</si>
  <si>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</si>
  <si>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</si>
  <si>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</si>
  <si>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</si>
  <si>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</si>
  <si>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</si>
  <si>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</si>
  <si>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</si>
  <si>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</si>
  <si>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</si>
  <si>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</si>
  <si>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</si>
  <si>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</si>
  <si>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</si>
  <si>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</si>
  <si>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</si>
  <si>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</si>
  <si>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</si>
  <si>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</si>
  <si>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</si>
  <si>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</si>
  <si>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</si>
  <si>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</si>
  <si>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</si>
  <si>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</si>
  <si>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</si>
  <si>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</si>
  <si>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</si>
  <si>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</si>
  <si>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</si>
  <si>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</si>
  <si>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</si>
  <si>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</si>
  <si>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</si>
  <si>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</si>
  <si>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</si>
  <si>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</si>
  <si>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</si>
  <si>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</si>
  <si>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</si>
  <si>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</si>
  <si>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</si>
  <si>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</si>
  <si>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</si>
  <si>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</si>
  <si>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</si>
  <si>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</si>
  <si>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</si>
  <si>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</si>
  <si>
    <t>Incluir dentro del informe trimestral un indicador que permita medir la cantidad de ciudadanos atendidos a través de los diferentes canales</t>
  </si>
  <si>
    <t>Incluir dentro del informe trimestral de PQRSD los tiempos de respuesta por parte de cada una de las dependencias</t>
  </si>
  <si>
    <t>Julio de 2020
Agosto de 2020
Enero de 2021</t>
  </si>
  <si>
    <t>Tres (3) Informes con los tiempos de respuesta de cada dependencia elaborados y publicados en la pagina Web
(Acción establecida a partir de Julio)</t>
  </si>
  <si>
    <t>(4) Informes PQRSD (Trimestral)
3 Informes con el indicador de  cantidad de ciudadanos atendidos a través de los diferentes canales ya que se estableció a partir de julio</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</si>
  <si>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</si>
  <si>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</si>
  <si>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</si>
  <si>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</si>
  <si>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</si>
  <si>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Primer cuatrimestre seguimiento</t>
  </si>
  <si>
    <t>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t>
  </si>
  <si>
    <t>Segundo cuatrimestre seguimiento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</si>
  <si>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</si>
  <si>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</si>
  <si>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Se actualizó y publicó el documento de caracterización de los grupos de valor  para el año 2020 en: 
http://www.inci.gov.co/transparencia/1011-caracterizacion-de-usuarios-0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</si>
  <si>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</si>
  <si>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</si>
  <si>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rendición de cuentas</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</si>
  <si>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</si>
  <si>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</si>
  <si>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</si>
  <si>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</si>
  <si>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 xml:space="preserve">Primer cuatrimestre seguimiento </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</si>
  <si>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</si>
  <si>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La funcionaria de servicio al ciudadano se capacitó el 29 de enero en el Primer encuentro de líderes de servicio al ciudadano</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</si>
  <si>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</si>
  <si>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</si>
  <si>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El primer informe de las  mediciones  de  percepción  de  los  ciudadanos  respecto  a  la  calidad  y  accesibilidad de la oferta institucional y el servicio recibido se elabora en junio</t>
  </si>
  <si>
    <t xml:space="preserve">Segundo cuatrimestre seguimiento </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</si>
  <si>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</si>
  <si>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</si>
  <si>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</si>
  <si>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</si>
  <si>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</si>
  <si>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</si>
  <si>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participación ciudadana</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</si>
  <si>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</si>
  <si>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Dado que no se han llevado a cabo espacios de participación ciudadana no se ha elaborado el informe</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</si>
  <si>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</si>
  <si>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</si>
  <si>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 esta revisando la Guía de conflicto de interes del DAFP para  definir que mecanismos, procedimientos o estrategias de conflicto de interés incluir en el Código de Integridad del INCI</t>
  </si>
  <si>
    <t xml:space="preserve">Se revisó y actualizó el mapa de riesgos de corrupción de acuerdo con la Guía de Administración del Riesgo del DAFP con los líderes de proceso </t>
  </si>
  <si>
    <t>Se realizó el seguimiento correspondiente al segundo cuatrimestre y se publicó en la página web de la entidad 
http://www.inci.gov.co/transparencia/61-politicas-y-lineamientos-2020</t>
  </si>
  <si>
    <t>El seguimiento se realizará durante los 10 primeros días del mes de septiembre</t>
  </si>
  <si>
    <t>Ya se elaboró el autodiagnóstico de la estrategia de rendición de cuentas de la entidad</t>
  </si>
  <si>
    <t>El anterior cuatrimestre se actualizó y publicó el documento de caracterización de los grupos de valor  para el año 2020 en: 
http://www.inci.gov.co/transparencia/1011-caracterizacion-de-usuarios-0</t>
  </si>
  <si>
    <t>Se realizó la revisión, ajuste y actualización del Documento de Política Administración del Riesgo y se publicó en la página web de la entidad sección de transparencia http://www.inci.gov.co/transparencia/61-politicas-y-lineamientos-2020</t>
  </si>
  <si>
    <t>Se realiza seguimiento a la estrategia de rendición de cuentas definida en el Plan Anticorrupción y de Atención al ciudadano correspondiente al segundo cuatrimestre</t>
  </si>
  <si>
    <t>No se ha elaborado la presentación sobre la gestión de la entidad y los resultados y el avance en la garantía de derechos que se presentará en los espacios de diálogo.</t>
  </si>
  <si>
    <t>Se elaboró el informe trimestral con corte a junio 30 incluyéndole un indicador que permite conocer  la cantidad de ciudadanos atendidos a través de los diferentes canales. Se publicó en la página web seccion de transparencia: 
http://www.inci.gov.co/transparencia/1010-informe-de-peticiones-quejas-reclamos-denuncias-y-solicitudes-de-acceso-la-1</t>
  </si>
  <si>
    <t>La funcionaria de servicio al ciudadano participó Segundo Encuentro de Equipo Transversal de Servicio al Ciudadano y otras
iniciativas de Función Pública (DAFP)el miércoles, 15 de julio, en el canal de YouTube (hps://www.youtube.com/user/webmasterdafp) y en el perfil de Facebook (hps://es-la.facebook.com/FuncionPublica/)del Departamento Administravo de la Función Pública. el Primer encuentro de líderes de servicio al ciudadano</t>
  </si>
  <si>
    <t>Se elaboró y publicó en la página web seccion de transparencia: 
http://www.inci.gov.co/transparencia/1010-informe-de-peticiones-quejas-reclamos-denuncias-y-solicitudes-de-acceso-la-1;  el segundo informe trimestral de las peticiones, quejas, reclamos, sugerencias y denuncias (PQRSD) incluyéndole  los tiempos de respuesta por parte de cada una de las dependencias</t>
  </si>
  <si>
    <t>Se publica mensualmente  el 100% de la información contractual  en la página web del INCI y en el SECOP II conforme a las directrices de Colombia Compra Eficiente.</t>
  </si>
  <si>
    <t>Se actualizó el acto administrativo del equipo que lidera el proceso de planeación e implementación de los ejercicios de rendición de cuentas y participación ciudadana</t>
  </si>
  <si>
    <t xml:space="preserve">Se realiza seguimiento a la ejecución de la estrategia de participación ciudadana establecida en el Plan Anticorrupción y de Atención al ciudadano, correspondiente al segundo  cuatrimestre. </t>
  </si>
  <si>
    <t xml:space="preserve">En el mes de agosto se actualizó el acto administrativo de los integrantes que conforman el  equipo que lidera el proceso de planeación e implementación de los ejercicios de rendición de cuentas.  Se incluyó a la profesional de planeación: Jenny Malaver y a la servidora pública de servicio al ciudadano: María Helena Cruz. </t>
  </si>
  <si>
    <t xml:space="preserve">Se elaboró el cronograma con roles y responsables que contenga el antes, durante y después de la estrategia </t>
  </si>
  <si>
    <t>Se realizó verificación y actualización de las OPA´S  14536  “Asistencia técnica para fortalecer la inclusión de la población con discapacidad visual y la OPA con ID 22202 Biblioteca Virtual para Ciegos de Colombia respectivamente, acorde recomendaciones de MINTIC para finalizar la incorporación de los mismos en el portal GOV.CO. satisfactoriamente en el mes de mayo.</t>
  </si>
  <si>
    <t>Se avanza en la revisión y ajuste de los micrositios de la página web del INCI en cuanto a estructura, contenido y accesibilidad</t>
  </si>
  <si>
    <t>El equipo de rendición de cuentas, en reunión del día 18 de agosto decidió aplicar durante agosto y septiembre el "Formato Aspectos a incluir en el plan anticorrupción y atención al ciudadano" a profesionales de instituciones educativas y entidades relacionadas con el tema de discapacidad con el propósito de recopilar información que permita identificar los temas de interés que los grupos de valor tienen sobre la gestión institucional y para definir la información que se va a divulgar en la rendición de cuentas. 
Una vez se sistematice la información se definirán los temas de interés que los grupos de valor tienen sobre la gestión institucional para definir la información a divulgar en la rendición de cuentas</t>
  </si>
  <si>
    <t>Se inicia en septiembre la elaboración de las Tablas de Retención Documental</t>
  </si>
  <si>
    <t xml:space="preserve">Se descargó y se inició la organización de la información publicada en datos.gov.co 
Se revisó la normatividad y lineamientos internos y externos para la actualización de los tres instrumentos.
</t>
  </si>
  <si>
    <t>Se elaboró el cronograma con roles y responsables que contenga el antes, durante y después de la estrategia .</t>
  </si>
  <si>
    <t>Ya se realizó la asociación de las metas del plan de acción anual con los Derechos Humanos y los Objetivos de Desarrollo Sostenible</t>
  </si>
  <si>
    <t>Durante el segundo cuatrimestre se inició la revisión y ajuste del Micrositio de atención al ciudadano de la página web del INCI en cuanto a estructura, contenido y accesibilidad</t>
  </si>
  <si>
    <t>Se elaboró el  primer informe de las  mediciones  de  percepción  de  los  ciudadanos  respecto al servicio recibido el cual hace parte del informe de PQRSD del mes de junio
Se publicó en la página web seccion de transparencia: 
http://www.inci.gov.co/transparencia/1010-informe-de-peticiones-quejas-reclamos-denuncias-y-solicitudes-de-acceso-la-1</t>
  </si>
  <si>
    <t>El proceso de gestión humana convocó a los líderes de las dependencias de
Planeación - Control Interno - Talento Humano Comunicaciones - Oficina Jurídica para asisitir la capacitación sobre implementación de acciones de prevención de conflicto de intereses el día Martes 28 de julio de 2020, de 9:00 am a 11:00 am a través de: Facebook live / Youtube live</t>
  </si>
  <si>
    <t>cumplimiento</t>
  </si>
  <si>
    <t xml:space="preserve">Se aporta evidencia de la revisión y actualización del mapa de riesgos con los líderes de proceso.
</t>
  </si>
  <si>
    <t xml:space="preserve">Se evidencia publicación del mapa de riesgos de corrupcíón y su actualización.
</t>
  </si>
  <si>
    <t xml:space="preserve">Se aportan evidencias del seguimiento realizado por los líderes de proceso al mapa de riesgos de corrupción. 
Pendiente verificar cumplimiento de acciones
</t>
  </si>
  <si>
    <t>Se realiza seguimiento a las acciones establecidas y se presenta el informe correspondiente</t>
  </si>
  <si>
    <t>PROMEDIO</t>
  </si>
  <si>
    <t>Se aporta evidencia de la actualización realizada, correo del 27 de mayo de 2020 de la Dirección de Gobierno Digital en el que informan que efectuada la validación de la AND y las 2 OPAS del Instituto se encuentran avaladas e integradas satisfactoriamente al portal GOV.CO</t>
  </si>
  <si>
    <t>Seguimiento OCI Segundo Cuatrimestre</t>
  </si>
  <si>
    <t>Actividad cumplida en el primer cuatrimestre</t>
  </si>
  <si>
    <t>Se realiza seguimiento correspondiente al segundo cuatrimestre de 2020 de la estrategia definida en el Plan Anticorrupción y de Atención al Ciudadano</t>
  </si>
  <si>
    <t>Se evidencia informe publicado en la página web. Se verifica la inclusión del indicador propuesto</t>
  </si>
  <si>
    <t>Se aporta evidencia de la invitación al segundo encuentro de equipo transersal de servicio al ciudadano.</t>
  </si>
  <si>
    <t>Actividad realizada en el primer cuatrimestre</t>
  </si>
  <si>
    <t>Se evidencia actualizacion de la sección de transparencia en la página web.</t>
  </si>
  <si>
    <t>INSTITUTO NACIONAL PARA CIEGOS</t>
  </si>
  <si>
    <t xml:space="preserve">INFORME DE SEGUIMIENTO  AL PLAN ANTICORRUPCIÓN Y DE ATENCIÓN AL CIUDADANO </t>
  </si>
  <si>
    <t xml:space="preserve">FECHA DE CORTE: </t>
  </si>
  <si>
    <t>FECHA DEL INFORME:</t>
  </si>
  <si>
    <t>ELABORADO POR:</t>
  </si>
  <si>
    <t>ASESOR DE CONTROL INTERNO</t>
  </si>
  <si>
    <t>SEGUIMIENTO PRIMER CUATRIMESTRE 2019</t>
  </si>
  <si>
    <t>SEGUIMIENTO SEGUNDO CUATRIMESTRE 2019</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</si>
  <si>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</si>
  <si>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</si>
  <si>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</si>
  <si>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</si>
  <si>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</si>
  <si>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</si>
  <si>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</si>
  <si>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Actividades en ejecución. Se revisan y actualizan los servicios. Pendiente actualización SUIT.</t>
  </si>
  <si>
    <t>No se aporta evidencia del avance. Actividad en proceso</t>
  </si>
  <si>
    <t xml:space="preserve">Componente 3: 
Rendición de Cuentas </t>
  </si>
  <si>
    <t>Actividades en ejecución. Las actividades propuestas tienen fecha de junio 30 y diciembre 30 de 2019</t>
  </si>
  <si>
    <t>Actividades en ejecución. Las actividades propuestas tienen fecha de terminación diciembre de 2019</t>
  </si>
  <si>
    <t xml:space="preserve">Componente 4:
Mecanismo de mejoramiento del atención al ciudadano </t>
  </si>
  <si>
    <t xml:space="preserve">Componente 5: 
Mecanismo de Transparencia y acceso a la información pública </t>
  </si>
  <si>
    <t>Actividades en ejecución.Actividades previstas para el segundo semestre de 2019</t>
  </si>
  <si>
    <t>COMPONENTE 6:  
Participación Ciudadana</t>
  </si>
  <si>
    <t xml:space="preserve">Componente 7: 
Iniciativas adicionales </t>
  </si>
  <si>
    <t>Actividades previstas para el segundo semestre de 2019</t>
  </si>
  <si>
    <t>Actividades programadas para el mes de septiembre</t>
  </si>
  <si>
    <t xml:space="preserve">PROMEDIO </t>
  </si>
  <si>
    <t>ZONA BAJA</t>
  </si>
  <si>
    <t>ZONA MEDIA</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</si>
  <si>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</si>
  <si>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</si>
  <si>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</si>
  <si>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</si>
  <si>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</si>
  <si>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</si>
  <si>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Magdalena Pedraza Daza - Asesor Control Interno</t>
  </si>
  <si>
    <t>Las actividades pendientes están para el  tercer cuatrimestre.</t>
  </si>
  <si>
    <t>Se realiza seguimiento a la ejecución de la estrategia de participación ciudadana establecida en el Plan Anticorrupción correspondiente al segundo cuatrimestre.</t>
  </si>
  <si>
    <t>Se revisó y actualizó la Política de Administración de riesgos, pendiente la aprobación por parte del CICCI</t>
  </si>
  <si>
    <t>Se aporta como acto administrativo actualizado del equipo que lidera el proceso de planeación e implementación de los ejercicios de rendición de cuentas, Acta de reunión, de agosto 18. La OCI recomienda que el acta sea firmada (escaneada), teniendo en cuenta el lineamiento dado por el Secretario General a los supervisores de los contratos para la firma de las cuentas e informes de supervisión, lo cual hace que sea viable que se firmen los documentos. El JOAP informa que en razón a las restricciones establecidas por la pandemia, se estableció que superada la pandemia los líderes y/ responsables de los procesos se comprometen a recoger las firmas de los documentos emitidos por la entidad, de acuerdo con lineamiento de la dirección.</t>
  </si>
  <si>
    <t>El 28 de julio se envió correo por parte de Gestión Humana para que todos los funcionarios realicen el curso de "lenguaje Claro" en la página del Departamento Nacional de Planeación
A la fecha 15 servidores públicos han realizado el curso</t>
  </si>
  <si>
    <t xml:space="preserve">Se avanza en el desarrollo de las siguientes acciones: 
1.Envío de un correo a los representantes de las personas con discapacidad visual de la información de los Planes de Desarrollo anexando un documento donde vienen las metas que establecieron en el tema de discapacidad para el cuatrienio 2020 – 2023
2.Se brinda asesoría y acompañamiento virtual a las siguientes  asociaciones municipales y/o departamentales: Tuluá, Cesar, Valledupar, Montería, Córdoba, Honda, Sincelejo, Guainía y Vaupés
3. Promoción de la participación Ciudadana en las Localidades de Bogotá (Contrato de prestación de servicios No 030 de 2020 en ejecución)
4. El 28 de agosto se llevó a cabo el evento “Protección al Consumidor a la Hora de Hacer compras en Internet”
</t>
  </si>
  <si>
    <t>El proceso Gestión Humana promovió la participación de los servidores  en el curso  "Integridad, Transparencia y Lucha contra la Corrupción", del Departamento Administrativo de la Función Pública"
A la fecha 51 servidores públicos y 4 contratistas han tomado el curso</t>
  </si>
  <si>
    <t xml:space="preserve">El área de gestión humano realizó promoción del Curso de Integridad para los servidores del INCI. Se adjunta reporte de los fucionarios que realizaron el curso, en total 45 funcionarios de 72. Igualmente se aporta evidencia de la realización del curso por parte de 4 contratistas.
De acuerdo con las directrices del DAFP, la realización de esta capacitación es obligatoria para los funcionarios públicos, por lo que se recomendia que se promueva para que todos los funcionarios realicen el curso en la presente vigecia
</t>
  </si>
  <si>
    <t>DICIEMBRE 31 DE 2020</t>
  </si>
  <si>
    <t>SEGUIMIENTO TERCER CUATRIMESTRE 2020</t>
  </si>
  <si>
    <t>Tercer  cuatrimestre seguimiento</t>
  </si>
  <si>
    <t xml:space="preserve">Se socializó el documento Política de Administración del Riesgo con los líderes de proceso. </t>
  </si>
  <si>
    <t xml:space="preserve">Se  actualizó el mapa de riesgos de acuerdo con la propuesta del Ministerio de Educación Nacional definida en el Comité Sectorial. 
Se incluyeron 6 riesgos nuevos a los cuales se les realizó seguimiento con corte a 5 de octubre y se ajustaron algunos controles de los riesgos con los que ya contaba el INCI con base en la propuesta del MEN. </t>
  </si>
  <si>
    <t>Se tiene publicado el mapa de riesgos en http://www.inci.gov.co/transparencia/61-politicas-y-lineamientos-2020</t>
  </si>
  <si>
    <t>Se realizó el seguimiento correspondiente al tercer  cuatrimestre y se publicó en la página web de la entidad 
http://www.inci.gov.co/transparencia/61-politicas-y-lineamientos-2021</t>
  </si>
  <si>
    <t>El seguimiento se realizará durante los 10 primeros días del mes de enero</t>
  </si>
  <si>
    <t>Tercer cuatrimestre seguimiento</t>
  </si>
  <si>
    <t>1. Se realizó racionalización de las OPA´s   14536 y 22202 realizando la reducción del tiempo de respuesta o duración del trámite, para lo cual se procedió actualizar dichos tramites en el aplicativo SUIT  y a publicar la estrategia de racionalización en la pagina web de la Entidad.
Las evidencias se pueden consultar en https://www.funcionpublica.gov.co/web/suit/buscadortramites?_com_liferay_iframe_web_portlet_IFramePortlet_INSTANCE_MLkB2d7OVwPr_iframe_query=biblioteca&amp;x=0&amp;y=0&amp;p_p_id=com_liferay_iframe_web_portlet_IFramePortlet_INSTANCE_MLkB2d7OVwPr&amp;_com_liferay_iframe_web_portlet_IFramePortlet_INSTANCE_MLkB2d7OVwPr_iframe_find=FindNext
2. Por otra parte se realizó la divulgación de la mejora en las OPA´s a través de la página Web de la entidad: https://inci.gov.co/sites/default/files/transparenciaok/6-planeacion/612020/Estrategia%20%20de%20racionalizaci%C3%B3n%20Consolidado%20%2030%20de%20septiembre.pdf
3. Finalmente, conforme a las recomendaciones del DAFP, se terminó con el proceso de creación de la OPA  No. 76686 denominada “Servicio de acceso a la cultura para población con discapacidad visual”.  Logrando así un avance del 100% para la Institución en la gestión de inventarios de sus trámites. (Se adjunta evidencia)</t>
  </si>
  <si>
    <t xml:space="preserve">Se diligenció de nuevo el autodiagnóstico de la estrategia de rendición de cuentas </t>
  </si>
  <si>
    <t>Actividad cumplida</t>
  </si>
  <si>
    <t xml:space="preserve">Se aplicó y sistematizó el "Formato Aspectos a incluir en el plan anticorrupción y atención al ciudadano a 25 personas el cual arrojó  los temas de interés que los grupos de valor tienen sobre la gestión institucional y la estrategia que ellos solicitan para divulgar la información en el espacio de rendición de cuentas del mes de diciembre. 
Cabe anotar que se realizaron varios envíos de correos electrónicos a diferentes entidades </t>
  </si>
  <si>
    <t>Actividad cumplida en el mes de agosto</t>
  </si>
  <si>
    <t>Durante el tercer cuatrimestre el equipo de rendición de cuentas asistió a las siguientes capacitaciones: 
1. Manual Único de Rendición de Cuentas con enfoque en derechos humanos y ODS ", 15 de septiembre de 2020 : http://youtube.com/watch?v=zaJfG7k77Tk
Jenny Malaver, Sara Rivera, Martha Gómez, Miryam Herrera
2. Sistema de Gestión Antisoborno: Jenny Malaver, Sara Rivera, Martha Gómez</t>
  </si>
  <si>
    <t>Se elaboró el cronograma que contiene el antes, durante y después de la estrategia y se realizó el respectivo seguimiento</t>
  </si>
  <si>
    <t>Se elaboró la presentación sobre la gestión de la entidad teniendo en cuenta el cumplimiento de los Objetivos de Desarrollo Sostenible</t>
  </si>
  <si>
    <t>Se elaboró el informe de los espacios de rendición de cuentas</t>
  </si>
  <si>
    <t>Se realiza seguimiento a la estrategia de rendición de cuentas definida en el Plan Anticorrupción y de Atención al ciudadano correspondiente al tercer cuatrimestre</t>
  </si>
  <si>
    <t xml:space="preserve">Tercer  cuatrimestre seguimiento </t>
  </si>
  <si>
    <t>La página de Atención al ciudadano se actualizó y se encuentra disponible para los usuarios 
Se actualizó el formulario PQRSD  con los logos actuales</t>
  </si>
  <si>
    <t>Se elaboraron los informes trimestrales de los meses de septiembre y diciembre los cuales contienen el indicador que permite conocer  la cantidad de ciudadanos atendidos a través de los diferentes canales. Se publicó en la página web seccion de transparencia: 
http://www.inci.gov.co/transparencia/1010-informe-de-peticiones-quejas-reclamos-denuncias-y-solicitudes-de-acceso-la-1</t>
  </si>
  <si>
    <t>La servidora pública que atiene la oficina de servicio al ciudadano asistió a las siguientes capacitaciones: 
1) Fortalecimiento atención a las diversidades: 18 y 25 de septiembre y 9 de octubre de 2020
2) Lenguaje Claro: 26 de noviembre de 2020
3) Capacitación sobre habilidades comunicativas "Lengua de señas" del 22 de septiembre al 5 de noviembre de 2020</t>
  </si>
  <si>
    <t xml:space="preserve">El proceso de gestión humana realizó promoción del Curso de Lenguaje Claro. Se adjunta reporte de las personas que realizaron el curso en el último cuatrimestre del año 2020; en total 23 servidores públicos y contratistas </t>
  </si>
  <si>
    <t>Se cuenta con las mediciones  de  percepción  de  los  usuarios con relación a los servicios recibidos de los procesos de Asistencia Técnica, Centro Cultural, Unidades Productivas,  y Servicio al Ciudadano. El informe semestral de estas dos últimas se publicará los primeros días de enero de 2021</t>
  </si>
  <si>
    <t>Tercer Cuatrimestre Seguimiento</t>
  </si>
  <si>
    <t>Se actualizó la sección de ‘Transparencia y acceso a la información pública’, de acuerdo con lo que establece la ley 1712 de 2014, decretos y resoluciones reglamentarias y lo solicitado por la Procuraduría con el Indice de Transparencia</t>
  </si>
  <si>
    <t>En el mes de mayo no se publicó informe dado que no se celebraron contratos. 
Se publica mensualmente  el 100% de la información contractual  en la página web del INCI y en el SECOP II conforme a las directrices de Colombia Compra Eficiente.</t>
  </si>
  <si>
    <t xml:space="preserve">Luego de validar la información contenida en la resolución e instrumentos vigentes, se realizó una propuesta de actualización del Registro de activos de la información, indice de información clasificada y reservada y esquema de publicación de información, en función del  mapa de procesos, planta de persona,  normatividad vigente y enlaces web de la entidad. Adicionalmente se elaboró un propuesta de resolución para la adopción de dichos instrumentos.
Evidencias en el siguiente enlace: https://institutonacionalparaciegos-my.sharepoint.com/:f:/g/personal/csupanteve_inci_gov_co/EhnnT0UKnj9Bpy2o_52L18cByM9IDeYL8vGTNTciXivhXA?e=Im0lvZ
</t>
  </si>
  <si>
    <t>Se realizo recolección de información, análisis de información institucional (Normatividad y procedimientos), apoyo y elaboración de encuestas documentales y borradores de TRD.</t>
  </si>
  <si>
    <t>Se avanza en la ejecución del Cronograma de la actualización del portal web del INCI</t>
  </si>
  <si>
    <t>El día 3 de septiembre de 2020 a través del canal you tube en un evento liderado por el DAFP, Http://youtu.be/J1Qq8JfdvEM, se capacitaron los siguientes integrantes del equipo de participación ciudadana: 
Martha Gómez
Sara Rivera
Jenny Malaver
Ricardo Hernández
Miryam Herrera</t>
  </si>
  <si>
    <t>Se elaboró el cronograma con roles y responsables que contenga el antes, durante y después de la estrategia  y se le realiza el respectivo seguimiento</t>
  </si>
  <si>
    <t>1. Se realizó asesoría a los diferentes grupos asociativos programados para el 2020 que corresponden a asociaciones de los municipios de: 
1. Manizales (Caldas) 
2. Sincelejo (Sucre) 
3. Inírida (Guainía)
4. Mitú (Vaupés) 
5. Pitalito (Huila) 
6. Pamplona (Norte de Santander)
7. Honda (Tolima)
8. Mariquita (Tolima)
9. Valledupar (Cesar) 
10. Montería (Córdoba) 
2.Promoción de la participación Ciudadana en las Localidades de Bogotá (Contrato de prestación de servicios No 030 de 2020)
3. Se realizó el evento de rendición de cuentas el 10 de  diciembre</t>
  </si>
  <si>
    <t xml:space="preserve">Se realiza seguimiento a la ejecución de la estrategia de participación ciudadana establecida en el Plan Anticorrupción y de Atención al ciudadano, correspondiente al tercer cuatrimestre. </t>
  </si>
  <si>
    <t xml:space="preserve">Tercer Cuatrimestre Seguimiento </t>
  </si>
  <si>
    <t>El proceso de gestión humana realizó promoción del Curso de Integridad. Durante el último cuatrimestre del año 2020 lo tomaron en total 41 servidores públicos y contratistas.</t>
  </si>
  <si>
    <t>Se cuenta con una Resolución por la cual se adopta la Política de Integridad y Conflicto de Intereses en el Instituto Nacional para Ciegos. (pendiente adjuntar evidencia y tener número de la Resolución)</t>
  </si>
  <si>
    <t>Seguimiento OCI Tercer Cuatrimestre</t>
  </si>
  <si>
    <t>Seguimiento OCI  Cuarto Cuatrimestre</t>
  </si>
  <si>
    <t>Actividad cumplida en el segundo cuatrimestre</t>
  </si>
  <si>
    <t>Se aporta evidencia de las capacitaciones recibidas</t>
  </si>
  <si>
    <t>Actividad cumplida en el tercer cuatrimestre</t>
  </si>
  <si>
    <t>Se evidencia documento de Presentación de la Gestión Institucional en la Rendición de Cuentas</t>
  </si>
  <si>
    <t>Se evidencia documento Informe de los Espacios de Rendición de cuentas y participación ciudadana.</t>
  </si>
  <si>
    <t>Se verifica actualización del micrositio de atención al ciudaano.</t>
  </si>
  <si>
    <t>Se evidencia publicación.</t>
  </si>
  <si>
    <t>Se aportan evidencias de avance de la actividad, encuestas documentales y recolección de información institucional. Actividad en proceso</t>
  </si>
  <si>
    <t>Se aporta evidencia de las capacitación realizada</t>
  </si>
  <si>
    <t>Se aporta como evidencia relaciòn de los 23 servidores pùblicos que realizaron el curso de lenguaje claro. (procesos misionales, servicio al ciudadano y comunicaciones)</t>
  </si>
  <si>
    <t>Se aporta  evidencia de la gestion realizada. Vinculo a carpeta en Drive que contiene Ley 1712 de 2014,  archivo en excel de esquema de publicación de información. Proyecto de Resolución para la adopción de los instrumentos, la cual se sugiere revisar porque hace referencia al Ministerio. Los documentos no se han adoptado y no se encuentran en el SIG. Actividad en proceso.</t>
  </si>
  <si>
    <t>Se aporta como evidencia Informe de Asesoría a Organizaciones de 10 municipios. Se aportan informes de ejecución del contrato No. 030 de 2020 de promoción de la participación ciudadana en las localidades de Bogotá, del periodo septiembre, octubre y noviembre. Se evidencia Informe de Rendición de Cuentas y Participación Ciudadana de la OAP.</t>
  </si>
  <si>
    <t xml:space="preserve">Se aporta cronograma de Actividades de Participación Ciudadana, que incluye actividades, responsables, fecha y avance. Además del cronograma la actividad establece el paso a paso de cada espacio de diálogo, y el seguimiento al cumplimiento de los compromisos adquiridos. 
</t>
  </si>
  <si>
    <t>ZONA ALTA</t>
  </si>
  <si>
    <t xml:space="preserve">Se evidencia publicacion de informe de PQRS correspondiente al tercer trimestre. Se incluyen trámites atendidos fuera de los términos por parte de las dependencias y tiempo promedio de atención (se recomienda revisar esta información)
 </t>
  </si>
  <si>
    <t xml:space="preserve">Se evidencia revisión de la Política de Administración de Riesgos y publicación en la página Web. 
No se aporta evidencia de su presentación por parte de la OAP para aprobación por parte del Comité Institucional de Coordinación de Control Interno.
</t>
  </si>
  <si>
    <t>Se evidencia Formato Aspectos a incluir en el plan Anticorrupcion y atención al ciudadano aplicado a 25 personas</t>
  </si>
  <si>
    <t>Pendiente actualización TRD. Formalización de Instrumentos de Gestión actualizados</t>
  </si>
  <si>
    <t>Pendiente actualización Código de Integridad incluyendo conflictos de interes.</t>
  </si>
  <si>
    <t>Se aporta evidencia informe de satisfacción del cliente de asistencia técnica, encuestas de satisfacción de unidades productivas e informe encuestas de Satisfacción segundo semestre 2020 de Atención al ciudadano.</t>
  </si>
  <si>
    <t>Se aporta como evidencia la Resolución 20201110001683 de 30/12/2020 Por la cual se adopta el código de integridad y Conflicto de Interés en el INCI. 
No se aportan evidencias de las metas establecidas en la actividad: 
1. Acta verificación Guía conflicto de interes
2. Actualización Codigo de Integridad. Se verificó la carpeta SIG y la página web y no se evidencia actualización del Código de Integridad con la incorporación de estrategias para la gestión del Conflicto de interés</t>
  </si>
  <si>
    <t>Se aporta cronograma Portal Web el cual contiene 14 actividades con un cumplimiento del 100%. Se evidencia en la página web.</t>
  </si>
  <si>
    <t>ENERO 12 DE 2021</t>
  </si>
  <si>
    <t>Fuente: Plan Anticorrupción y de Atención al Ciudadano, Seguimiento Tercer cuatrimeste. Página Web Institucional, Carpeta Pública SIG, consultas y verificaciones con los funcionarios responsables de las procesos y/o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</si>
</sst>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240A]d&quot; de &quot;mmmm&quot; de &quot;yyyy;@"/>
    <numFmt numFmtId="165" formatCode="dd/mm/yyyy"/>
    <numFmt numFmtId="166" formatCode="0.0"/>
  </numFmts>
  <fonts count="42">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sz val="11"/>
      <color rgb="FF333333"/>
      <name val="Work Sans"/>
    </font>
    <font>
      <b/>
      <sz val="12"/>
      <color theme="0"/>
      <name val="Arial"/>
      <family val="2"/>
    </font>
    <font>
      <sz val="12"/>
      <color theme="1"/>
      <name val="Arial"/>
      <family val="2"/>
    </font>
    <font>
      <b/>
      <sz val="12"/>
      <color theme="1"/>
      <name val="Arial"/>
      <family val="2"/>
    </font>
    <font>
      <b/>
      <sz val="16"/>
      <color theme="0"/>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FF0000"/>
      <name val="Calibri"/>
      <family val="2"/>
      <scheme val="minor"/>
    </font>
    <font>
      <sz val="12"/>
      <color rgb="FFFF0000"/>
      <name val="Calibri"/>
      <family val="2"/>
      <scheme val="minor"/>
    </font>
    <font>
      <b/>
      <sz val="16"/>
      <color rgb="FFFF0000"/>
      <name val="Calibri"/>
      <family val="2"/>
      <scheme val="minor"/>
    </font>
    <font>
      <sz val="10"/>
      <color theme="1"/>
      <name val="Calibri"/>
      <family val="2"/>
      <scheme val="minor"/>
    </font>
    <font>
      <sz val="10"/>
      <color theme="1"/>
      <name val="Arial"/>
      <family val="2"/>
    </font>
    <font>
      <sz val="9"/>
      <color theme="1"/>
      <name val="Calibri"/>
      <family val="2"/>
      <scheme val="minor"/>
    </font>
    <font>
      <b/>
      <sz val="9"/>
      <color theme="1"/>
      <name val="Calibri"/>
      <family val="2"/>
      <scheme val="minor"/>
    </font>
    <font>
      <b/>
      <sz val="11"/>
      <name val="Calibri"/>
      <family val="2"/>
      <scheme val="minor"/>
    </font>
    <font>
      <b/>
      <sz val="12"/>
      <color theme="0"/>
      <name val="Calibri"/>
      <family val="2"/>
      <scheme val="minor"/>
    </font>
    <font>
      <b/>
      <sz val="11"/>
      <color rgb="FFFF0000"/>
      <name val="Calibri"/>
      <family val="2"/>
      <scheme val="minor"/>
    </font>
    <font>
      <sz val="12"/>
      <color rgb="FFFF0000"/>
      <name val="Arial"/>
      <family val="2"/>
    </font>
  </fonts>
  <fills count="17">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33B8FB"/>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2"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68">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6"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4" fillId="0" borderId="0" xfId="0" applyFont="1" applyAlignment="1">
      <alignment horizontal="center" vertical="center" wrapText="1"/>
    </xf>
    <xf numFmtId="0" fontId="0" fillId="0" borderId="0" xfId="0" applyFont="1" applyAlignment="1">
      <alignment horizontal="center" vertical="center" wrapText="1"/>
    </xf>
    <xf numFmtId="0" fontId="11" fillId="4" borderId="1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 fillId="0" borderId="0" xfId="0" applyFont="1" applyAlignment="1">
      <alignment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0" borderId="0" xfId="0" applyFont="1" applyAlignment="1">
      <alignment horizontal="center" vertical="center"/>
    </xf>
    <xf numFmtId="0" fontId="9" fillId="0" borderId="27" xfId="0" applyFont="1" applyFill="1" applyBorder="1" applyAlignment="1">
      <alignment horizontal="center" wrapText="1"/>
    </xf>
    <xf numFmtId="0" fontId="0" fillId="0" borderId="27" xfId="0" applyBorder="1" applyAlignment="1">
      <alignment horizontal="center" wrapText="1"/>
    </xf>
    <xf numFmtId="0" fontId="0" fillId="0" borderId="21" xfId="0" applyBorder="1" applyAlignment="1">
      <alignment horizont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5" fillId="8" borderId="17" xfId="0" applyFont="1" applyFill="1" applyBorder="1" applyAlignment="1">
      <alignment horizont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27"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8" fillId="8" borderId="24" xfId="0" applyFont="1" applyFill="1" applyBorder="1" applyAlignment="1">
      <alignment horizontal="center" vertical="center" wrapText="1"/>
    </xf>
    <xf numFmtId="0" fontId="18" fillId="8" borderId="8" xfId="0" applyFont="1" applyFill="1" applyBorder="1" applyAlignment="1">
      <alignment horizontal="center" vertical="center" wrapText="1"/>
    </xf>
    <xf numFmtId="14" fontId="18" fillId="8"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4"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4"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64" fontId="19" fillId="0" borderId="5"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3"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19" xfId="0" applyFont="1" applyFill="1" applyBorder="1" applyAlignment="1">
      <alignment horizontal="center" vertical="center" wrapText="1"/>
    </xf>
    <xf numFmtId="14" fontId="17" fillId="3" borderId="29" xfId="0" applyNumberFormat="1" applyFont="1" applyFill="1" applyBorder="1" applyAlignment="1">
      <alignment horizontal="center" vertical="center" wrapText="1"/>
    </xf>
    <xf numFmtId="0" fontId="9" fillId="9" borderId="9"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0" borderId="7" xfId="0" applyFill="1" applyBorder="1" applyAlignment="1">
      <alignment vertical="center" wrapText="1"/>
    </xf>
    <xf numFmtId="0" fontId="9" fillId="0" borderId="25" xfId="0" applyFont="1" applyFill="1" applyBorder="1" applyAlignment="1">
      <alignment horizontal="center" vertical="center" wrapText="1"/>
    </xf>
    <xf numFmtId="0" fontId="25" fillId="0" borderId="34" xfId="0" applyFont="1" applyBorder="1" applyAlignment="1">
      <alignment horizontal="center" vertical="center" wrapText="1"/>
    </xf>
    <xf numFmtId="0" fontId="26" fillId="10" borderId="8" xfId="0" applyFont="1" applyFill="1" applyBorder="1" applyAlignment="1">
      <alignment horizontal="center" vertical="center" wrapText="1"/>
    </xf>
    <xf numFmtId="0" fontId="5" fillId="9" borderId="0" xfId="0" applyFont="1" applyFill="1" applyAlignment="1">
      <alignment horizontal="center"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164" fontId="10" fillId="0" borderId="1" xfId="0" applyNumberFormat="1" applyFont="1" applyBorder="1" applyAlignment="1">
      <alignment horizontal="center" vertical="center"/>
    </xf>
    <xf numFmtId="0" fontId="25" fillId="0" borderId="1" xfId="0" applyFont="1" applyBorder="1" applyAlignment="1">
      <alignment vertical="center" wrapText="1"/>
    </xf>
    <xf numFmtId="164" fontId="10" fillId="0" borderId="1" xfId="0" applyNumberFormat="1" applyFont="1" applyBorder="1" applyAlignment="1">
      <alignment horizontal="center" vertical="center" wrapText="1"/>
    </xf>
    <xf numFmtId="0" fontId="18" fillId="8" borderId="6" xfId="0" applyFont="1" applyFill="1" applyBorder="1" applyAlignment="1">
      <alignment horizontal="center" vertical="center" wrapText="1"/>
    </xf>
    <xf numFmtId="0" fontId="18" fillId="8" borderId="2" xfId="0" applyFont="1" applyFill="1" applyBorder="1" applyAlignment="1">
      <alignment horizontal="center" vertical="center" wrapText="1"/>
    </xf>
    <xf numFmtId="14" fontId="18" fillId="8" borderId="2" xfId="0" applyNumberFormat="1"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0" fillId="0" borderId="7" xfId="0" applyFont="1" applyBorder="1" applyAlignment="1">
      <alignment vertical="center" wrapText="1"/>
    </xf>
    <xf numFmtId="164" fontId="10" fillId="0" borderId="7" xfId="0" applyNumberFormat="1" applyFont="1" applyBorder="1" applyAlignment="1">
      <alignment horizontal="center" vertical="center" wrapText="1"/>
    </xf>
    <xf numFmtId="0" fontId="25" fillId="0" borderId="7" xfId="0" applyFont="1" applyBorder="1" applyAlignment="1">
      <alignment vertical="center" wrapText="1"/>
    </xf>
    <xf numFmtId="0" fontId="26" fillId="10" borderId="2"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37" xfId="0" applyFont="1" applyFill="1" applyBorder="1" applyAlignment="1">
      <alignment horizontal="center" vertical="center" wrapText="1"/>
    </xf>
    <xf numFmtId="14" fontId="14" fillId="3" borderId="37" xfId="0" applyNumberFormat="1"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2" xfId="0" applyFill="1" applyBorder="1" applyAlignment="1">
      <alignment vertical="center" wrapText="1"/>
    </xf>
    <xf numFmtId="0" fontId="28" fillId="10" borderId="25" xfId="0" applyFont="1" applyFill="1" applyBorder="1" applyAlignment="1">
      <alignment horizontal="center" vertical="center" wrapText="1"/>
    </xf>
    <xf numFmtId="0" fontId="24" fillId="10" borderId="10" xfId="0" applyFont="1" applyFill="1" applyBorder="1" applyAlignment="1">
      <alignment horizontal="center" vertical="center"/>
    </xf>
    <xf numFmtId="0" fontId="12" fillId="0" borderId="10"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2" xfId="0" applyFont="1" applyFill="1" applyBorder="1" applyAlignment="1">
      <alignment horizontal="center" vertical="center" wrapText="1"/>
    </xf>
    <xf numFmtId="14" fontId="17" fillId="3" borderId="2" xfId="0" applyNumberFormat="1"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22"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12" fillId="0" borderId="34"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9" xfId="0" applyFont="1" applyFill="1" applyBorder="1"/>
    <xf numFmtId="164" fontId="9" fillId="0" borderId="30" xfId="0" applyNumberFormat="1" applyFont="1" applyBorder="1" applyAlignment="1">
      <alignment horizontal="center" vertical="center" wrapText="1"/>
    </xf>
    <xf numFmtId="0" fontId="9" fillId="0" borderId="10" xfId="0" applyFont="1" applyBorder="1" applyAlignment="1">
      <alignment horizontal="left" vertical="center" wrapText="1"/>
    </xf>
    <xf numFmtId="0" fontId="4" fillId="0" borderId="1" xfId="0" applyFont="1" applyFill="1" applyBorder="1"/>
    <xf numFmtId="164" fontId="9" fillId="0" borderId="10"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4" fillId="0" borderId="11" xfId="0" applyFont="1" applyFill="1" applyBorder="1"/>
    <xf numFmtId="164"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0" fontId="29" fillId="0" borderId="34" xfId="0" applyFont="1" applyFill="1" applyBorder="1" applyAlignment="1">
      <alignment horizontal="left" vertical="center" wrapText="1"/>
    </xf>
    <xf numFmtId="0" fontId="11" fillId="12" borderId="2"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5" xfId="0" applyFont="1" applyFill="1" applyBorder="1" applyAlignment="1">
      <alignment horizontal="center" vertical="center" wrapText="1"/>
    </xf>
    <xf numFmtId="165" fontId="10" fillId="0" borderId="25" xfId="0" applyNumberFormat="1" applyFont="1" applyFill="1" applyBorder="1" applyAlignment="1">
      <alignment horizontal="center" vertical="center" wrapText="1"/>
    </xf>
    <xf numFmtId="164" fontId="19" fillId="0" borderId="44" xfId="0"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12" fillId="0" borderId="0" xfId="0" applyFont="1" applyFill="1" applyAlignment="1">
      <alignment horizontal="center" vertical="center" wrapText="1"/>
    </xf>
    <xf numFmtId="9" fontId="11" fillId="13" borderId="33" xfId="4" applyFont="1" applyFill="1" applyBorder="1" applyAlignment="1">
      <alignment horizontal="center" vertical="center" wrapText="1"/>
    </xf>
    <xf numFmtId="0" fontId="27" fillId="10" borderId="28"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0" fillId="0" borderId="28" xfId="0" applyFont="1" applyFill="1" applyBorder="1" applyAlignment="1">
      <alignment horizontal="left" vertical="center" wrapText="1"/>
    </xf>
    <xf numFmtId="0" fontId="0" fillId="0" borderId="28" xfId="0" applyFont="1" applyBorder="1" applyAlignment="1">
      <alignment horizontal="left" vertical="center" wrapText="1"/>
    </xf>
    <xf numFmtId="0" fontId="0" fillId="0" borderId="28" xfId="0" applyBorder="1" applyAlignment="1">
      <alignment horizontal="left" vertical="center" wrapText="1"/>
    </xf>
    <xf numFmtId="0" fontId="0" fillId="0" borderId="42" xfId="0" applyBorder="1" applyAlignment="1">
      <alignment horizontal="left" vertical="center" wrapText="1"/>
    </xf>
    <xf numFmtId="0" fontId="11" fillId="11" borderId="45" xfId="0" applyFont="1" applyFill="1" applyBorder="1" applyAlignment="1">
      <alignment horizontal="center" vertical="center" wrapText="1"/>
    </xf>
    <xf numFmtId="0" fontId="11" fillId="11" borderId="41" xfId="0" applyFont="1" applyFill="1" applyBorder="1" applyAlignment="1">
      <alignment horizontal="center" vertical="center" wrapText="1"/>
    </xf>
    <xf numFmtId="0" fontId="26" fillId="10" borderId="48"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5" xfId="0" applyFont="1" applyFill="1" applyBorder="1" applyAlignment="1">
      <alignment horizontal="center" vertical="center" wrapText="1"/>
    </xf>
    <xf numFmtId="9" fontId="10" fillId="0" borderId="39" xfId="0" applyNumberFormat="1" applyFont="1" applyBorder="1" applyAlignment="1">
      <alignment horizontal="center" vertical="center"/>
    </xf>
    <xf numFmtId="0" fontId="4" fillId="0" borderId="47" xfId="0" applyFont="1" applyFill="1" applyBorder="1" applyAlignment="1">
      <alignment horizontal="left" vertical="center" wrapText="1"/>
    </xf>
    <xf numFmtId="0" fontId="4" fillId="0" borderId="47" xfId="0" applyFont="1" applyBorder="1" applyAlignment="1">
      <alignment horizontal="left" vertical="center" wrapText="1"/>
    </xf>
    <xf numFmtId="9" fontId="4" fillId="0" borderId="45" xfId="0" applyNumberFormat="1" applyFont="1" applyFill="1" applyBorder="1" applyAlignment="1">
      <alignment horizontal="center" vertical="center" wrapText="1"/>
    </xf>
    <xf numFmtId="9" fontId="4" fillId="0" borderId="46" xfId="0" applyNumberFormat="1" applyFont="1" applyBorder="1" applyAlignment="1">
      <alignment horizontal="center" vertical="center" wrapText="1"/>
    </xf>
    <xf numFmtId="9" fontId="4" fillId="0" borderId="46" xfId="4" applyFont="1" applyBorder="1" applyAlignment="1">
      <alignment horizontal="center" vertical="center" wrapText="1"/>
    </xf>
    <xf numFmtId="9" fontId="4" fillId="0" borderId="50" xfId="0" applyNumberFormat="1" applyFont="1" applyBorder="1" applyAlignment="1">
      <alignment horizontal="center" vertical="center" wrapText="1"/>
    </xf>
    <xf numFmtId="0" fontId="17" fillId="11" borderId="4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6" fillId="13" borderId="1" xfId="0" applyFont="1" applyFill="1" applyBorder="1" applyAlignment="1">
      <alignment horizontal="center" vertical="center" wrapText="1"/>
    </xf>
    <xf numFmtId="9" fontId="6" fillId="13" borderId="1" xfId="4" applyFont="1" applyFill="1" applyBorder="1" applyAlignment="1">
      <alignment horizontal="center" vertical="center" wrapText="1"/>
    </xf>
    <xf numFmtId="0" fontId="17" fillId="11" borderId="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0" xfId="0" applyBorder="1" applyAlignment="1">
      <alignment horizontal="center" vertical="center" wrapText="1"/>
    </xf>
    <xf numFmtId="0" fontId="4" fillId="0" borderId="25" xfId="0" applyFont="1" applyFill="1" applyBorder="1" applyAlignment="1">
      <alignment horizontal="center" vertical="center" wrapText="1"/>
    </xf>
    <xf numFmtId="0" fontId="33" fillId="0" borderId="0" xfId="0" applyFont="1" applyAlignment="1">
      <alignment horizontal="center" vertical="center" wrapText="1"/>
    </xf>
    <xf numFmtId="0" fontId="31" fillId="0" borderId="0" xfId="0" applyFont="1" applyAlignment="1">
      <alignment horizontal="center" vertical="center" wrapText="1"/>
    </xf>
    <xf numFmtId="0" fontId="17" fillId="11" borderId="2" xfId="0" applyFont="1" applyFill="1" applyBorder="1" applyAlignment="1">
      <alignment horizontal="center" vertical="center" wrapText="1"/>
    </xf>
    <xf numFmtId="0" fontId="24" fillId="10" borderId="28" xfId="0" applyFont="1" applyFill="1" applyBorder="1" applyAlignment="1">
      <alignment horizontal="center" vertical="center"/>
    </xf>
    <xf numFmtId="0" fontId="9" fillId="0" borderId="28" xfId="0" applyFont="1" applyBorder="1" applyAlignment="1">
      <alignment horizontal="left" vertical="center" wrapText="1"/>
    </xf>
    <xf numFmtId="0" fontId="12" fillId="0" borderId="28" xfId="0" applyFont="1" applyBorder="1" applyAlignment="1">
      <alignment horizontal="center" vertical="center" wrapText="1"/>
    </xf>
    <xf numFmtId="0" fontId="9" fillId="0" borderId="28" xfId="0" applyFont="1" applyFill="1" applyBorder="1" applyAlignment="1">
      <alignment horizontal="left" vertical="center" wrapText="1"/>
    </xf>
    <xf numFmtId="0" fontId="9" fillId="0" borderId="42" xfId="0" applyFont="1" applyFill="1" applyBorder="1" applyAlignment="1">
      <alignment horizontal="left" vertical="center" wrapText="1"/>
    </xf>
    <xf numFmtId="165" fontId="8" fillId="0" borderId="7"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6" fillId="0" borderId="0" xfId="0" applyFont="1" applyAlignment="1">
      <alignment vertical="center"/>
    </xf>
    <xf numFmtId="0" fontId="6" fillId="0" borderId="0" xfId="0" applyFont="1"/>
    <xf numFmtId="0" fontId="0" fillId="0" borderId="0" xfId="0" applyAlignment="1">
      <alignment vertical="center"/>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9" fontId="0" fillId="13" borderId="1" xfId="4" applyFont="1" applyFill="1" applyBorder="1" applyAlignment="1">
      <alignment horizontal="center" vertical="center"/>
    </xf>
    <xf numFmtId="0" fontId="0" fillId="0" borderId="51" xfId="0" applyBorder="1" applyAlignment="1">
      <alignment horizontal="center" vertical="center"/>
    </xf>
    <xf numFmtId="1" fontId="0" fillId="0" borderId="2" xfId="0" applyNumberFormat="1" applyBorder="1" applyAlignment="1">
      <alignment horizontal="center" vertical="center"/>
    </xf>
    <xf numFmtId="9" fontId="0" fillId="13" borderId="2" xfId="4" applyFont="1" applyFill="1" applyBorder="1" applyAlignment="1">
      <alignment horizontal="center" vertical="center"/>
    </xf>
    <xf numFmtId="0" fontId="0" fillId="0" borderId="52" xfId="0" applyBorder="1" applyAlignment="1">
      <alignment horizontal="left" vertical="center" wrapText="1"/>
    </xf>
    <xf numFmtId="166" fontId="0" fillId="0" borderId="2" xfId="0" applyNumberFormat="1" applyBorder="1" applyAlignment="1">
      <alignment horizontal="center" vertical="center"/>
    </xf>
    <xf numFmtId="9" fontId="0" fillId="7" borderId="2" xfId="4" applyFont="1" applyFill="1" applyBorder="1" applyAlignment="1">
      <alignment horizontal="center" vertical="center"/>
    </xf>
    <xf numFmtId="0" fontId="34" fillId="0" borderId="52" xfId="0" applyFont="1" applyBorder="1" applyAlignment="1">
      <alignment horizontal="left" vertical="center" wrapText="1"/>
    </xf>
    <xf numFmtId="166" fontId="0" fillId="0" borderId="1" xfId="0" applyNumberFormat="1" applyBorder="1" applyAlignment="1">
      <alignment horizontal="center" vertical="center"/>
    </xf>
    <xf numFmtId="9" fontId="0" fillId="14" borderId="1" xfId="4" applyFont="1" applyFill="1" applyBorder="1" applyAlignment="1">
      <alignment horizontal="center" vertical="center"/>
    </xf>
    <xf numFmtId="0" fontId="0" fillId="7" borderId="28" xfId="0" applyFill="1" applyBorder="1" applyAlignment="1">
      <alignment horizontal="left" vertical="center" wrapText="1"/>
    </xf>
    <xf numFmtId="0" fontId="0" fillId="0" borderId="15" xfId="0" applyBorder="1" applyAlignment="1">
      <alignment horizontal="center" vertical="center"/>
    </xf>
    <xf numFmtId="9" fontId="0" fillId="7" borderId="1" xfId="4" applyFont="1" applyFill="1" applyBorder="1" applyAlignment="1">
      <alignment horizontal="center" vertical="center"/>
    </xf>
    <xf numFmtId="0" fontId="34" fillId="0" borderId="10" xfId="0" applyFont="1" applyBorder="1" applyAlignment="1">
      <alignment horizontal="left" vertical="center" wrapText="1"/>
    </xf>
    <xf numFmtId="0" fontId="34" fillId="0" borderId="12" xfId="0" applyFont="1" applyBorder="1" applyAlignment="1">
      <alignment horizontal="left" vertical="center" wrapText="1"/>
    </xf>
    <xf numFmtId="166" fontId="0" fillId="0" borderId="1" xfId="3" applyNumberFormat="1" applyFont="1" applyBorder="1" applyAlignment="1">
      <alignment horizontal="center" vertical="center"/>
    </xf>
    <xf numFmtId="0" fontId="35" fillId="0" borderId="28" xfId="0" applyFont="1" applyBorder="1" applyAlignment="1">
      <alignment horizontal="left" vertical="center" wrapText="1"/>
    </xf>
    <xf numFmtId="9" fontId="0" fillId="15" borderId="1" xfId="4" applyFont="1" applyFill="1" applyBorder="1" applyAlignment="1">
      <alignment horizontal="center" vertical="center"/>
    </xf>
    <xf numFmtId="0" fontId="0" fillId="0" borderId="16" xfId="0" applyBorder="1" applyAlignment="1">
      <alignment horizontal="center" vertical="center"/>
    </xf>
    <xf numFmtId="1" fontId="0" fillId="0" borderId="11" xfId="0" applyNumberFormat="1" applyBorder="1" applyAlignment="1">
      <alignment horizontal="center" vertical="center"/>
    </xf>
    <xf numFmtId="9" fontId="0" fillId="14" borderId="11" xfId="4" applyFont="1" applyFill="1" applyBorder="1" applyAlignment="1">
      <alignment horizontal="center" vertical="center"/>
    </xf>
    <xf numFmtId="166" fontId="0" fillId="0" borderId="11" xfId="0" applyNumberFormat="1" applyBorder="1" applyAlignment="1">
      <alignment horizontal="center" vertical="center"/>
    </xf>
    <xf numFmtId="9" fontId="0" fillId="7" borderId="7" xfId="4" applyFont="1" applyFill="1" applyBorder="1" applyAlignment="1">
      <alignment horizontal="center" vertical="center"/>
    </xf>
    <xf numFmtId="0" fontId="6" fillId="7" borderId="1" xfId="0" applyFont="1" applyFill="1" applyBorder="1" applyAlignment="1">
      <alignment vertical="center" wrapText="1"/>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9" fontId="6" fillId="7" borderId="1" xfId="4" applyFont="1" applyFill="1" applyBorder="1" applyAlignment="1">
      <alignment horizontal="center" vertical="center"/>
    </xf>
    <xf numFmtId="0" fontId="6" fillId="7" borderId="28" xfId="0" applyFont="1" applyFill="1" applyBorder="1" applyAlignment="1">
      <alignment horizontal="center" vertical="center"/>
    </xf>
    <xf numFmtId="0" fontId="6" fillId="7" borderId="53" xfId="0" applyFont="1" applyFill="1" applyBorder="1" applyAlignment="1">
      <alignment horizontal="center" vertical="center"/>
    </xf>
    <xf numFmtId="166" fontId="6" fillId="7" borderId="8" xfId="0" applyNumberFormat="1" applyFont="1" applyFill="1" applyBorder="1" applyAlignment="1">
      <alignment horizontal="center" vertical="center"/>
    </xf>
    <xf numFmtId="10" fontId="6" fillId="7" borderId="8" xfId="4" applyNumberFormat="1" applyFont="1" applyFill="1" applyBorder="1" applyAlignment="1">
      <alignment horizontal="center" vertical="center"/>
    </xf>
    <xf numFmtId="0" fontId="6" fillId="7" borderId="54" xfId="0" applyFont="1" applyFill="1" applyBorder="1" applyAlignment="1">
      <alignment horizontal="center" vertical="center"/>
    </xf>
    <xf numFmtId="0" fontId="0" fillId="7" borderId="0" xfId="0" applyFill="1"/>
    <xf numFmtId="0" fontId="36" fillId="0" borderId="0" xfId="0" applyFont="1" applyAlignment="1">
      <alignment vertical="center"/>
    </xf>
    <xf numFmtId="0" fontId="6" fillId="14" borderId="0" xfId="0" applyFont="1" applyFill="1" applyAlignment="1">
      <alignment vertical="center"/>
    </xf>
    <xf numFmtId="0" fontId="0" fillId="14" borderId="0" xfId="0" applyFill="1"/>
    <xf numFmtId="0" fontId="6" fillId="15" borderId="0" xfId="0" applyFont="1" applyFill="1" applyAlignment="1">
      <alignment vertical="center"/>
    </xf>
    <xf numFmtId="0" fontId="0" fillId="15" borderId="0" xfId="0" applyFill="1"/>
    <xf numFmtId="0" fontId="6" fillId="13" borderId="0" xfId="0" applyFont="1" applyFill="1" applyAlignment="1">
      <alignment vertical="center"/>
    </xf>
    <xf numFmtId="0" fontId="0" fillId="13" borderId="0" xfId="0" applyFill="1"/>
    <xf numFmtId="0" fontId="10" fillId="0" borderId="40" xfId="0" applyFont="1" applyBorder="1" applyAlignment="1">
      <alignment horizontal="center" vertical="center" wrapText="1"/>
    </xf>
    <xf numFmtId="0" fontId="4" fillId="0" borderId="49"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xf>
    <xf numFmtId="0" fontId="0" fillId="0" borderId="22" xfId="0" applyBorder="1" applyAlignment="1">
      <alignment horizontal="left" vertical="center" wrapText="1"/>
    </xf>
    <xf numFmtId="0" fontId="6" fillId="5" borderId="3" xfId="0" applyFont="1" applyFill="1" applyBorder="1" applyAlignment="1">
      <alignment horizontal="center" vertical="center"/>
    </xf>
    <xf numFmtId="0" fontId="6" fillId="5" borderId="57" xfId="0" applyFont="1" applyFill="1" applyBorder="1" applyAlignment="1">
      <alignment horizontal="center" vertical="center"/>
    </xf>
    <xf numFmtId="0" fontId="4" fillId="0" borderId="0" xfId="0" applyFont="1" applyAlignment="1">
      <alignment horizontal="center" vertical="center" wrapText="1"/>
    </xf>
    <xf numFmtId="0" fontId="11" fillId="13" borderId="40" xfId="0" applyFont="1" applyFill="1" applyBorder="1" applyAlignment="1">
      <alignment horizontal="center" vertical="center" wrapText="1"/>
    </xf>
    <xf numFmtId="0" fontId="8" fillId="0" borderId="1" xfId="0" applyFont="1" applyBorder="1" applyAlignment="1">
      <alignment vertical="center" wrapText="1"/>
    </xf>
    <xf numFmtId="9" fontId="8" fillId="0" borderId="1" xfId="4" applyFont="1" applyBorder="1" applyAlignment="1">
      <alignment horizontal="center" vertical="center" wrapText="1"/>
    </xf>
    <xf numFmtId="0" fontId="8" fillId="7" borderId="1" xfId="0" applyFont="1" applyFill="1" applyBorder="1" applyAlignment="1">
      <alignment vertical="center" wrapText="1"/>
    </xf>
    <xf numFmtId="9" fontId="8" fillId="7"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Fill="1" applyBorder="1" applyAlignment="1">
      <alignment horizontal="left" vertical="center" wrapText="1"/>
    </xf>
    <xf numFmtId="9" fontId="12" fillId="0" borderId="1" xfId="0" applyNumberFormat="1" applyFont="1" applyFill="1" applyBorder="1" applyAlignment="1">
      <alignment horizontal="center" vertical="center"/>
    </xf>
    <xf numFmtId="0" fontId="9" fillId="0" borderId="47" xfId="0" applyFont="1" applyBorder="1" applyAlignment="1">
      <alignment horizontal="left" vertical="top" wrapText="1"/>
    </xf>
    <xf numFmtId="9" fontId="9" fillId="0" borderId="46" xfId="4" applyFont="1" applyBorder="1" applyAlignment="1">
      <alignment horizontal="center" vertical="center" wrapText="1"/>
    </xf>
    <xf numFmtId="0" fontId="9" fillId="0" borderId="2" xfId="0" applyFont="1" applyBorder="1" applyAlignment="1">
      <alignment vertical="center" wrapText="1"/>
    </xf>
    <xf numFmtId="9" fontId="9" fillId="0" borderId="2" xfId="0" applyNumberFormat="1" applyFont="1" applyBorder="1" applyAlignment="1">
      <alignment horizontal="center" vertical="center" wrapText="1"/>
    </xf>
    <xf numFmtId="9" fontId="9" fillId="0" borderId="46" xfId="0" applyNumberFormat="1" applyFont="1" applyBorder="1" applyAlignment="1">
      <alignment horizontal="center" vertical="center" wrapText="1"/>
    </xf>
    <xf numFmtId="0" fontId="9" fillId="0" borderId="47" xfId="0" applyFont="1" applyBorder="1" applyAlignment="1">
      <alignment horizontal="left" vertical="center" wrapText="1"/>
    </xf>
    <xf numFmtId="0" fontId="12" fillId="0" borderId="1" xfId="0" applyFont="1" applyBorder="1" applyAlignment="1">
      <alignment vertical="center" wrapText="1"/>
    </xf>
    <xf numFmtId="0" fontId="8" fillId="0" borderId="7" xfId="0" applyFont="1" applyBorder="1" applyAlignment="1">
      <alignment vertical="center" wrapText="1"/>
    </xf>
    <xf numFmtId="9" fontId="12" fillId="0" borderId="1" xfId="4" applyNumberFormat="1" applyFont="1" applyFill="1" applyBorder="1" applyAlignment="1">
      <alignment horizontal="center" vertical="center"/>
    </xf>
    <xf numFmtId="0" fontId="38" fillId="15" borderId="7" xfId="0" applyFont="1" applyFill="1" applyBorder="1" applyAlignment="1">
      <alignment horizontal="center" vertical="center" wrapText="1"/>
    </xf>
    <xf numFmtId="9" fontId="38" fillId="15" borderId="7" xfId="4" applyFont="1" applyFill="1" applyBorder="1" applyAlignment="1">
      <alignment horizontal="center" vertical="center" wrapText="1"/>
    </xf>
    <xf numFmtId="9" fontId="8" fillId="0" borderId="2" xfId="4" applyFont="1" applyFill="1" applyBorder="1" applyAlignment="1">
      <alignment horizontal="center" vertical="center" wrapText="1"/>
    </xf>
    <xf numFmtId="0" fontId="0" fillId="16" borderId="1" xfId="0" applyFill="1" applyBorder="1" applyAlignment="1">
      <alignment vertical="center" wrapText="1"/>
    </xf>
    <xf numFmtId="0" fontId="9" fillId="7" borderId="10" xfId="0" applyFont="1" applyFill="1" applyBorder="1" applyAlignment="1">
      <alignment horizontal="left" vertical="center" wrapText="1"/>
    </xf>
    <xf numFmtId="0" fontId="8" fillId="7" borderId="28"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0" fillId="0" borderId="2" xfId="0" applyFont="1" applyBorder="1" applyAlignment="1">
      <alignment vertical="center" wrapText="1"/>
    </xf>
    <xf numFmtId="0" fontId="18" fillId="10" borderId="8" xfId="0" applyFont="1" applyFill="1" applyBorder="1" applyAlignment="1">
      <alignment horizontal="center" vertical="center" wrapText="1"/>
    </xf>
    <xf numFmtId="0" fontId="12" fillId="0" borderId="34" xfId="0" applyFont="1" applyBorder="1" applyAlignment="1">
      <alignment horizontal="center" vertical="center" wrapText="1"/>
    </xf>
    <xf numFmtId="0" fontId="0" fillId="0" borderId="11" xfId="0" applyBorder="1" applyAlignment="1">
      <alignment horizontal="left" vertical="center" wrapText="1"/>
    </xf>
    <xf numFmtId="0" fontId="3" fillId="10" borderId="25" xfId="0" applyFont="1" applyFill="1" applyBorder="1" applyAlignment="1">
      <alignment horizontal="center" vertical="center" wrapText="1"/>
    </xf>
    <xf numFmtId="0" fontId="39" fillId="10"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24" fillId="10" borderId="34" xfId="0" applyFont="1" applyFill="1" applyBorder="1" applyAlignment="1">
      <alignment horizontal="center" vertical="center"/>
    </xf>
    <xf numFmtId="0" fontId="9" fillId="0" borderId="45" xfId="0" applyFont="1" applyBorder="1" applyAlignment="1">
      <alignment horizontal="left" vertical="center" wrapText="1"/>
    </xf>
    <xf numFmtId="0" fontId="12" fillId="0" borderId="46" xfId="0" applyFont="1" applyBorder="1" applyAlignment="1">
      <alignment horizontal="left" vertical="center" wrapText="1"/>
    </xf>
    <xf numFmtId="0" fontId="9" fillId="0" borderId="46" xfId="0" applyFont="1" applyBorder="1" applyAlignment="1">
      <alignment horizontal="left" vertical="center" wrapText="1"/>
    </xf>
    <xf numFmtId="0" fontId="9" fillId="7" borderId="46" xfId="0" applyFont="1" applyFill="1" applyBorder="1" applyAlignment="1">
      <alignment horizontal="left" vertical="center" wrapText="1"/>
    </xf>
    <xf numFmtId="0" fontId="9" fillId="0" borderId="58" xfId="0" applyFont="1" applyBorder="1" applyAlignment="1">
      <alignment horizontal="left" vertical="center" wrapText="1"/>
    </xf>
    <xf numFmtId="0" fontId="17" fillId="6"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40" fillId="0" borderId="0" xfId="0" applyFont="1" applyFill="1" applyAlignment="1">
      <alignment vertical="center" wrapText="1"/>
    </xf>
    <xf numFmtId="0" fontId="40" fillId="0" borderId="0" xfId="0" applyFont="1" applyAlignment="1">
      <alignment horizontal="center" vertical="center" wrapText="1"/>
    </xf>
    <xf numFmtId="9" fontId="41" fillId="0" borderId="2" xfId="0" applyNumberFormat="1" applyFont="1" applyFill="1" applyBorder="1" applyAlignment="1">
      <alignment horizontal="center" vertical="center" wrapText="1"/>
    </xf>
    <xf numFmtId="0" fontId="31" fillId="0" borderId="0" xfId="0" applyFont="1" applyAlignment="1">
      <alignment vertical="center" wrapText="1"/>
    </xf>
    <xf numFmtId="9" fontId="12" fillId="0" borderId="1" xfId="0" applyNumberFormat="1" applyFont="1" applyBorder="1" applyAlignment="1">
      <alignment horizontal="center" vertical="center" wrapText="1"/>
    </xf>
    <xf numFmtId="9" fontId="12" fillId="0" borderId="1" xfId="4" applyFont="1" applyBorder="1" applyAlignment="1">
      <alignment horizontal="center" vertical="center" wrapText="1"/>
    </xf>
    <xf numFmtId="0" fontId="12" fillId="0" borderId="7" xfId="0" applyFont="1" applyBorder="1" applyAlignment="1">
      <alignment vertical="center" wrapText="1"/>
    </xf>
    <xf numFmtId="9" fontId="12" fillId="0" borderId="7" xfId="0" applyNumberFormat="1" applyFont="1" applyBorder="1" applyAlignment="1">
      <alignment horizontal="center" vertical="center" wrapText="1"/>
    </xf>
    <xf numFmtId="0" fontId="21" fillId="9" borderId="0" xfId="1" applyFont="1" applyFill="1" applyBorder="1" applyAlignment="1">
      <alignment horizontal="left" vertical="center" wrapText="1"/>
    </xf>
    <xf numFmtId="0" fontId="27" fillId="10" borderId="30" xfId="0" applyFont="1" applyFill="1" applyBorder="1" applyAlignment="1">
      <alignment horizontal="left" vertical="center" wrapText="1"/>
    </xf>
    <xf numFmtId="0" fontId="0" fillId="0" borderId="0" xfId="0" applyAlignment="1">
      <alignment horizontal="left" vertical="center" wrapText="1"/>
    </xf>
    <xf numFmtId="0" fontId="32" fillId="0" borderId="1" xfId="0" applyFont="1" applyBorder="1" applyAlignment="1">
      <alignment horizontal="left" vertical="center" wrapText="1"/>
    </xf>
    <xf numFmtId="9" fontId="32" fillId="0" borderId="1" xfId="0" applyNumberFormat="1" applyFont="1" applyBorder="1" applyAlignment="1">
      <alignment horizontal="center" vertical="center" wrapText="1"/>
    </xf>
    <xf numFmtId="0" fontId="31" fillId="0" borderId="7" xfId="0" applyFont="1" applyFill="1" applyBorder="1" applyAlignment="1">
      <alignment horizontal="left" vertical="center" wrapText="1"/>
    </xf>
    <xf numFmtId="9" fontId="31" fillId="0" borderId="7" xfId="4" applyFont="1" applyFill="1" applyBorder="1" applyAlignment="1">
      <alignment horizontal="center" vertical="center" wrapText="1"/>
    </xf>
    <xf numFmtId="0" fontId="18" fillId="13" borderId="1" xfId="0" applyFont="1" applyFill="1" applyBorder="1" applyAlignment="1">
      <alignment horizontal="center" vertical="center"/>
    </xf>
    <xf numFmtId="9" fontId="18" fillId="13" borderId="1" xfId="4" applyFont="1" applyFill="1" applyBorder="1" applyAlignment="1">
      <alignment horizontal="center" vertical="center"/>
    </xf>
    <xf numFmtId="0" fontId="3" fillId="13" borderId="1" xfId="0" applyFont="1" applyFill="1" applyBorder="1" applyAlignment="1">
      <alignment horizontal="center" vertical="center" wrapText="1"/>
    </xf>
    <xf numFmtId="9" fontId="3" fillId="13" borderId="1" xfId="0" applyNumberFormat="1" applyFont="1" applyFill="1" applyBorder="1" applyAlignment="1">
      <alignment horizontal="center" vertical="center" wrapText="1"/>
    </xf>
    <xf numFmtId="0" fontId="6" fillId="13" borderId="35" xfId="0" applyFont="1" applyFill="1" applyBorder="1" applyAlignment="1">
      <alignment horizontal="center" vertical="center"/>
    </xf>
    <xf numFmtId="166" fontId="6" fillId="13" borderId="40" xfId="0" applyNumberFormat="1" applyFont="1" applyFill="1" applyBorder="1" applyAlignment="1">
      <alignment horizontal="center" vertical="center"/>
    </xf>
    <xf numFmtId="10" fontId="6" fillId="13" borderId="40" xfId="4" applyNumberFormat="1" applyFont="1" applyFill="1" applyBorder="1" applyAlignment="1">
      <alignment horizontal="center" vertical="center"/>
    </xf>
    <xf numFmtId="0" fontId="6" fillId="13" borderId="37" xfId="0" applyFont="1" applyFill="1" applyBorder="1" applyAlignment="1">
      <alignment horizontal="center" vertical="center"/>
    </xf>
    <xf numFmtId="0" fontId="41" fillId="0" borderId="2" xfId="0" applyFont="1" applyFill="1" applyBorder="1" applyAlignment="1">
      <alignment vertical="top" wrapText="1"/>
    </xf>
    <xf numFmtId="0" fontId="17" fillId="13" borderId="7" xfId="0" applyFont="1" applyFill="1" applyBorder="1" applyAlignment="1">
      <alignment horizontal="center" vertical="center" wrapText="1"/>
    </xf>
    <xf numFmtId="9" fontId="17" fillId="13" borderId="7" xfId="4" applyFont="1" applyFill="1" applyBorder="1" applyAlignment="1">
      <alignment horizontal="center" vertical="center" wrapText="1"/>
    </xf>
    <xf numFmtId="0" fontId="9" fillId="0" borderId="47" xfId="0" applyFont="1" applyFill="1" applyBorder="1" applyAlignment="1">
      <alignment horizontal="left" vertical="center" wrapText="1"/>
    </xf>
    <xf numFmtId="9" fontId="9" fillId="0" borderId="46" xfId="0" applyNumberFormat="1" applyFont="1" applyFill="1" applyBorder="1" applyAlignment="1">
      <alignment horizontal="center" vertical="center" wrapText="1"/>
    </xf>
    <xf numFmtId="0" fontId="17" fillId="13" borderId="32" xfId="0" applyFont="1" applyFill="1" applyBorder="1" applyAlignment="1">
      <alignment vertical="center" wrapText="1"/>
    </xf>
    <xf numFmtId="9" fontId="17" fillId="13" borderId="40" xfId="4" applyFont="1" applyFill="1" applyBorder="1" applyAlignment="1">
      <alignment horizontal="center" vertical="center" wrapText="1"/>
    </xf>
    <xf numFmtId="9" fontId="8" fillId="0" borderId="7"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0" fontId="37" fillId="0" borderId="0" xfId="0" applyFont="1" applyAlignment="1">
      <alignment horizontal="left" vertical="center" wrapText="1"/>
    </xf>
    <xf numFmtId="0" fontId="6" fillId="5" borderId="55" xfId="0" applyFont="1" applyFill="1" applyBorder="1" applyAlignment="1">
      <alignment horizontal="center"/>
    </xf>
    <xf numFmtId="0" fontId="6" fillId="5" borderId="56" xfId="0" applyFont="1" applyFill="1" applyBorder="1" applyAlignment="1">
      <alignment horizontal="center"/>
    </xf>
    <xf numFmtId="0" fontId="6" fillId="5" borderId="13" xfId="0" applyFont="1" applyFill="1" applyBorder="1" applyAlignment="1">
      <alignment horizontal="center"/>
    </xf>
    <xf numFmtId="0" fontId="36" fillId="0" borderId="0" xfId="0" applyFont="1" applyAlignment="1">
      <alignment horizontal="left" vertical="center" wrapText="1"/>
    </xf>
    <xf numFmtId="0" fontId="11" fillId="9" borderId="32" xfId="1" applyFont="1" applyFill="1" applyBorder="1" applyAlignment="1">
      <alignment horizontal="center" vertical="center" wrapText="1"/>
    </xf>
    <xf numFmtId="0" fontId="11" fillId="9" borderId="31" xfId="1" applyFont="1" applyFill="1" applyBorder="1" applyAlignment="1">
      <alignment horizontal="center" vertical="center" wrapText="1"/>
    </xf>
    <xf numFmtId="0" fontId="11" fillId="9" borderId="3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21" fillId="9" borderId="32" xfId="1" applyFont="1" applyFill="1" applyBorder="1" applyAlignment="1">
      <alignment horizontal="center" vertical="center" wrapText="1"/>
    </xf>
    <xf numFmtId="0" fontId="21" fillId="9" borderId="31" xfId="1" applyFont="1" applyFill="1" applyBorder="1" applyAlignment="1">
      <alignment horizontal="center" vertical="center" wrapText="1"/>
    </xf>
    <xf numFmtId="0" fontId="21" fillId="9" borderId="33" xfId="1" applyFont="1" applyFill="1" applyBorder="1" applyAlignment="1">
      <alignment horizontal="center" vertical="center" wrapText="1"/>
    </xf>
    <xf numFmtId="0" fontId="22" fillId="9" borderId="26" xfId="1" applyFont="1" applyFill="1" applyBorder="1" applyAlignment="1">
      <alignment horizontal="center" vertical="center" wrapText="1"/>
    </xf>
    <xf numFmtId="0" fontId="22" fillId="9" borderId="0" xfId="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0" xfId="0" applyFont="1" applyFill="1" applyBorder="1" applyAlignment="1">
      <alignment horizontal="center" vertical="center" wrapText="1"/>
    </xf>
  </cellXfs>
  <cellStyles count="5">
    <cellStyle name="Énfasis5" xfId="1" builtinId="45"/>
    <cellStyle name="Millares" xfId="3" builtinId="3"/>
    <cellStyle name="Millares 2" xfId="2" xr:uid="{00000000-0005-0000-0000-000001000000}"/>
    <cellStyle name="Normal" xfId="0" builtinId="0"/>
    <cellStyle name="Porcentaje" xfId="4" builtinId="5"/>
  </cellStyles>
  <dxfs count="86">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numFmt numFmtId="164"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2"/>
      </font>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strike val="0"/>
        <outline val="0"/>
        <shadow val="0"/>
        <u val="none"/>
        <vertAlign val="baseline"/>
        <sz val="12"/>
      </font>
    </dxf>
    <dxf>
      <font>
        <strike val="0"/>
        <outline val="0"/>
        <shadow val="0"/>
        <u val="none"/>
        <vertAlign val="baseline"/>
        <sz val="12"/>
      </font>
    </dxf>
    <dxf>
      <font>
        <b/>
        <i val="0"/>
        <strike val="0"/>
        <condense val="0"/>
        <extend val="0"/>
        <outline val="0"/>
        <shadow val="0"/>
        <u val="none"/>
        <vertAlign val="baseline"/>
        <sz val="12"/>
        <color rgb="FFFF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alignment horizontal="center" vertical="center" textRotation="0" indent="0" justifyLastLine="0" shrinkToFit="0" readingOrder="0"/>
    </dxf>
    <dxf>
      <font>
        <strike val="0"/>
        <outline val="0"/>
        <shadow val="0"/>
        <u val="none"/>
        <vertAlign val="baseline"/>
        <sz val="12"/>
        <name val="Arial"/>
        <scheme val="none"/>
      </font>
      <border diagonalUp="0" diagonalDown="0">
        <left style="medium">
          <color indexed="64"/>
        </left>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name val="Arial"/>
        <scheme val="none"/>
      </font>
      <border outline="0">
        <right style="thin">
          <color indexed="64"/>
        </right>
      </border>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5"/>
      <tableStyleElement type="headerRow" dxfId="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10</xdr:col>
      <xdr:colOff>304800</xdr:colOff>
      <xdr:row>5</xdr:row>
      <xdr:rowOff>114300</xdr:rowOff>
    </xdr:to>
    <xdr:sp macro="" textlink="">
      <xdr:nvSpPr>
        <xdr:cNvPr id="1025" name="AutoShape 1"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xdr:row>
      <xdr:rowOff>0</xdr:rowOff>
    </xdr:from>
    <xdr:to>
      <xdr:col>10</xdr:col>
      <xdr:colOff>304800</xdr:colOff>
      <xdr:row>5</xdr:row>
      <xdr:rowOff>114300</xdr:rowOff>
    </xdr:to>
    <xdr:sp macro="" textlink="">
      <xdr:nvSpPr>
        <xdr:cNvPr id="1026" name="AutoShape 2"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304800</xdr:colOff>
      <xdr:row>2</xdr:row>
      <xdr:rowOff>304800</xdr:rowOff>
    </xdr:to>
    <xdr:sp macro="" textlink="">
      <xdr:nvSpPr>
        <xdr:cNvPr id="1027" name="AutoShape 3"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00000000-0008-0000-0100-000003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304800</xdr:colOff>
      <xdr:row>2</xdr:row>
      <xdr:rowOff>304800</xdr:rowOff>
    </xdr:to>
    <xdr:sp macro="" textlink="">
      <xdr:nvSpPr>
        <xdr:cNvPr id="1028" name="AutoShape 4"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2</xdr:row>
      <xdr:rowOff>304800</xdr:rowOff>
    </xdr:to>
    <xdr:sp macro="" textlink="">
      <xdr:nvSpPr>
        <xdr:cNvPr id="6" name="AutoShape 3"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3B969BF3-ABBD-46F2-8B68-17A6AE5840C1}"/>
            </a:ext>
          </a:extLst>
        </xdr:cNvPr>
        <xdr:cNvSpPr>
          <a:spLocks noChangeAspect="1" noChangeArrowheads="1"/>
        </xdr:cNvSpPr>
      </xdr:nvSpPr>
      <xdr:spPr bwMode="auto">
        <a:xfrm>
          <a:off x="22307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2</xdr:row>
      <xdr:rowOff>304800</xdr:rowOff>
    </xdr:to>
    <xdr:sp macro="" textlink="">
      <xdr:nvSpPr>
        <xdr:cNvPr id="7" name="AutoShape 4"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id="{0F224381-1BF5-474C-B14C-357FAD7897BD}"/>
            </a:ext>
          </a:extLst>
        </xdr:cNvPr>
        <xdr:cNvSpPr>
          <a:spLocks noChangeAspect="1" noChangeArrowheads="1"/>
        </xdr:cNvSpPr>
      </xdr:nvSpPr>
      <xdr:spPr bwMode="auto">
        <a:xfrm>
          <a:off x="22307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K7" totalsRowShown="0" headerRowDxfId="83" dataDxfId="81" headerRowBorderDxfId="82" tableBorderDxfId="80" totalsRowBorderDxfId="79">
  <autoFilter ref="A2:K7" xr:uid="{00000000-0009-0000-0100-000002000000}"/>
  <tableColumns count="11">
    <tableColumn id="1" xr3:uid="{00000000-0010-0000-0000-000001000000}" name="#" dataDxfId="78"/>
    <tableColumn id="2" xr3:uid="{00000000-0010-0000-0000-000002000000}" name="Subcomponente / Procesos" dataDxfId="77"/>
    <tableColumn id="3" xr3:uid="{00000000-0010-0000-0000-000003000000}" name="Actividad " dataDxfId="76"/>
    <tableColumn id="4" xr3:uid="{00000000-0010-0000-0000-000004000000}" name="Meta o producto " dataDxfId="75"/>
    <tableColumn id="5" xr3:uid="{00000000-0010-0000-0000-000005000000}" name="Responsable " dataDxfId="74"/>
    <tableColumn id="6" xr3:uid="{00000000-0010-0000-0000-000006000000}" name="Fecha Programada " dataDxfId="73"/>
    <tableColumn id="7" xr3:uid="{00000000-0010-0000-0000-000007000000}" name="Primer cuatrimestre seguimiento" dataDxfId="72"/>
    <tableColumn id="8" xr3:uid="{00000000-0010-0000-0000-000008000000}" name="Segundo cuatrimestre seguimiento" dataDxfId="71"/>
    <tableColumn id="11" xr3:uid="{EBD889B2-8087-4D84-A282-33FDC61885FF}" name="Tercer  cuatrimestre seguimiento" dataDxfId="70"/>
    <tableColumn id="9" xr3:uid="{8BFCB672-E812-446C-9616-8188ED928B21}" name="Seguimiento OCI Tercer Cuatrimestre" dataDxfId="69"/>
    <tableColumn id="10" xr3:uid="{B8D68F46-4CF0-4134-914E-80179A54C14E}" name="cumplimiento"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N4" totalsRowShown="0" headerRowDxfId="67" dataDxfId="65" headerRowBorderDxfId="66" tableBorderDxfId="64">
  <autoFilter ref="A2:N4" xr:uid="{00000000-0009-0000-0100-000003000000}"/>
  <tableColumns count="14">
    <tableColumn id="1" xr3:uid="{00000000-0010-0000-0100-000001000000}" name="#" dataDxfId="63"/>
    <tableColumn id="2" xr3:uid="{00000000-0010-0000-0100-000002000000}" name="NOMBRE DEL SERVICIO, PROCESO O PROCEDIMIENTO " dataDxfId="62"/>
    <tableColumn id="3" xr3:uid="{00000000-0010-0000-0100-000003000000}" name="TIPO DE RACIONALIZACIÓN" dataDxfId="61"/>
    <tableColumn id="4" xr3:uid="{00000000-0010-0000-0100-000004000000}" name="ACCIÓN ESPECÍFICA DE RACIONALIZACIÓN_x000a_" dataDxfId="60"/>
    <tableColumn id="5" xr3:uid="{00000000-0010-0000-0100-000005000000}" name="SITUACIÓN ACTUAL" dataDxfId="59"/>
    <tableColumn id="6" xr3:uid="{00000000-0010-0000-0100-000006000000}" name="DESCRIPCIÓN DE LA MEJORA A REALIZAR AL TRÁMITE, PROCESO O PROCEDIMIENTO " dataDxfId="58"/>
    <tableColumn id="7" xr3:uid="{00000000-0010-0000-0100-000007000000}" name="BENEFICIO AL CIUDADANO Y/O ENTIDAD" dataDxfId="57"/>
    <tableColumn id="8" xr3:uid="{00000000-0010-0000-0100-000008000000}" name="DEPENDENCIA RESPONSABLE" dataDxfId="56"/>
    <tableColumn id="9" xr3:uid="{00000000-0010-0000-0100-000009000000}" name="FECHA PROGRAMADA" dataDxfId="55"/>
    <tableColumn id="10" xr3:uid="{00000000-0010-0000-0100-00000A000000}" name="Primer cuatrimestre seguimiento" dataDxfId="54"/>
    <tableColumn id="11" xr3:uid="{00000000-0010-0000-0100-00000B000000}" name="Segundo cuatrimestre seguimiento" dataDxfId="53"/>
    <tableColumn id="14" xr3:uid="{DE12B547-4E40-4B72-B34D-4F415194370A}" name="Tercer cuatrimestre seguimiento" dataDxfId="52"/>
    <tableColumn id="12" xr3:uid="{105469CD-8DEB-4305-8711-05939A4BE12B}" name="Seguimiento OCI Tercer Cuatrimestre" dataDxfId="51"/>
    <tableColumn id="13" xr3:uid="{8735E827-6C32-4F0C-8805-73F44975FCD5}" name="cumplimiento" dataDxfId="50"/>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K8" totalsRowShown="0" headerRowDxfId="49" dataDxfId="48" tableBorderDxfId="47">
  <autoFilter ref="A2:K8" xr:uid="{00000000-0009-0000-0100-000005000000}"/>
  <tableColumns count="11">
    <tableColumn id="1" xr3:uid="{00000000-0010-0000-0200-000001000000}" name="#" dataDxfId="46"/>
    <tableColumn id="2" xr3:uid="{00000000-0010-0000-0200-000002000000}" name="Subcomponente / Procesos" dataDxfId="45"/>
    <tableColumn id="3" xr3:uid="{00000000-0010-0000-0200-000003000000}" name="Actividad " dataDxfId="44"/>
    <tableColumn id="4" xr3:uid="{00000000-0010-0000-0200-000004000000}" name="Meta o producto " dataDxfId="43"/>
    <tableColumn id="5" xr3:uid="{00000000-0010-0000-0200-000005000000}" name="Responsable " dataDxfId="42"/>
    <tableColumn id="6" xr3:uid="{00000000-0010-0000-0200-000006000000}" name="Fecha Programada " dataDxfId="41"/>
    <tableColumn id="7" xr3:uid="{00000000-0010-0000-0200-000007000000}" name="Primer cuatrimestre seguimiento " dataDxfId="40"/>
    <tableColumn id="8" xr3:uid="{00000000-0010-0000-0200-000008000000}" name="Segundo cuatrimestre seguimiento " dataDxfId="39"/>
    <tableColumn id="11" xr3:uid="{268F7028-79DF-4256-B913-C958B8D7B4D8}" name="Tercer  cuatrimestre seguimiento " dataDxfId="38"/>
    <tableColumn id="9" xr3:uid="{E3C4EEC9-9496-4608-ACE0-A02D7CD423E0}" name="Seguimiento OCI Segundo Cuatrimestre" dataDxfId="37"/>
    <tableColumn id="10" xr3:uid="{D95BC7F1-DCBB-4E9D-ACC7-36A25A70E8D4}" name="cumplimiento" dataDxfId="3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K9" totalsRowShown="0" headerRowDxfId="35" tableBorderDxfId="34">
  <autoFilter ref="A2:K9" xr:uid="{00000000-0009-0000-0100-000006000000}"/>
  <tableColumns count="11">
    <tableColumn id="1" xr3:uid="{00000000-0010-0000-0300-000001000000}" name="#" dataDxfId="33"/>
    <tableColumn id="2" xr3:uid="{00000000-0010-0000-0300-000002000000}" name="Subcomponente / Procesos" dataDxfId="32"/>
    <tableColumn id="3" xr3:uid="{00000000-0010-0000-0300-000003000000}" name="Actividad "/>
    <tableColumn id="4" xr3:uid="{00000000-0010-0000-0300-000004000000}" name="Meta o producto " dataDxfId="31"/>
    <tableColumn id="5" xr3:uid="{00000000-0010-0000-0300-000005000000}" name="Responsable " dataDxfId="30"/>
    <tableColumn id="6" xr3:uid="{00000000-0010-0000-0300-000006000000}" name="Fecha Programada "/>
    <tableColumn id="7" xr3:uid="{00000000-0010-0000-0300-000007000000}" name="Primer cuatrimestre seguimiento"/>
    <tableColumn id="8" xr3:uid="{00000000-0010-0000-0300-000008000000}" name="Segundo cuatrimestre seguimiento"/>
    <tableColumn id="11" xr3:uid="{C0E46983-0BB2-4200-A0F5-B3AEF35E9969}" name="Tercer Cuatrimestre Seguimiento" dataDxfId="29"/>
    <tableColumn id="9" xr3:uid="{FD82D760-2557-4207-B218-19E2E7DDB1F7}" name="Seguimiento OCI Tercer Cuatrimestre" dataDxfId="28"/>
    <tableColumn id="10" xr3:uid="{2CC797AD-77BD-4317-B1D6-7ADE72290BE2}" name="cumplimiento" dataDxfId="27"/>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a9" displayName="Tabla9" ref="A2:H7" totalsRowShown="0" headerRowDxfId="26" dataDxfId="25" tableBorderDxfId="24">
  <autoFilter ref="A2:H7" xr:uid="{00000000-0009-0000-0100-000009000000}"/>
  <tableColumns count="8">
    <tableColumn id="1" xr3:uid="{00000000-0010-0000-0400-000001000000}" name="COMPONENTES" dataDxfId="23"/>
    <tableColumn id="2" xr3:uid="{00000000-0010-0000-0400-000002000000}" name="ACTIVIDADES" dataDxfId="22"/>
    <tableColumn id="3" xr3:uid="{00000000-0010-0000-0400-000003000000}" name="META/PRODUCTO" dataDxfId="21"/>
    <tableColumn id="4" xr3:uid="{00000000-0010-0000-0400-000004000000}" name="RESPONSABLE" dataDxfId="20"/>
    <tableColumn id="5" xr3:uid="{00000000-0010-0000-0400-000005000000}" name="Primer cuatrimestre" dataDxfId="19"/>
    <tableColumn id="6" xr3:uid="{00000000-0010-0000-0400-000006000000}" name="Segundo cuatrimestre" dataDxfId="18"/>
    <tableColumn id="7" xr3:uid="{00000000-0010-0000-0400-000007000000}" name="Tercer cuatrimestre" dataDxfId="17"/>
    <tableColumn id="8" xr3:uid="{00000000-0010-0000-0400-000008000000}" name="FECHA PROGRAMADA" dataDxfId="16"/>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a10" displayName="Tabla10" ref="A2:L5" totalsRowShown="0" headerRowDxfId="15" dataDxfId="13" headerRowBorderDxfId="14" tableBorderDxfId="12" totalsRowBorderDxfId="11">
  <autoFilter ref="A2:L5" xr:uid="{00000000-0009-0000-0100-00000A000000}"/>
  <tableColumns count="12">
    <tableColumn id="1" xr3:uid="{00000000-0010-0000-0500-000001000000}" name="#" dataDxfId="10"/>
    <tableColumn id="2" xr3:uid="{00000000-0010-0000-0500-000002000000}" name="Subcomponente / Procesos" dataDxfId="9"/>
    <tableColumn id="3" xr3:uid="{00000000-0010-0000-0500-000003000000}" name="N°" dataDxfId="8"/>
    <tableColumn id="4" xr3:uid="{00000000-0010-0000-0500-000004000000}" name="Actividad " dataDxfId="7"/>
    <tableColumn id="5" xr3:uid="{00000000-0010-0000-0500-000005000000}" name="Meta o producto " dataDxfId="6"/>
    <tableColumn id="6" xr3:uid="{00000000-0010-0000-0500-000006000000}" name="Responsable " dataDxfId="5"/>
    <tableColumn id="7" xr3:uid="{00000000-0010-0000-0500-000007000000}" name="Fecha Programada " dataDxfId="4"/>
    <tableColumn id="8" xr3:uid="{00000000-0010-0000-0500-000008000000}" name="Primer cuatrimestre seguimiento " dataDxfId="3"/>
    <tableColumn id="9" xr3:uid="{00000000-0010-0000-0500-000009000000}" name="Segundo cuatrimestre seguimiento " dataDxfId="2"/>
    <tableColumn id="12" xr3:uid="{44243246-AFB0-442A-A0F5-2C03730F55B0}" name="Tercer Cuatrimestre Seguimiento "/>
    <tableColumn id="10" xr3:uid="{AB4B8294-3BC4-45EC-AC35-EF9383637BBF}" name="Seguimiento OCI Segundo Cuatrimestre" dataDxfId="1"/>
    <tableColumn id="11" xr3:uid="{DC203E08-DDCE-409E-81BB-015356B7303D}" name="cumplimiento" dataDxfId="0">
      <calculatedColumnFormula>SUBTOTAL(101,L1:L2)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2B8D-54D2-4C90-843C-EFCC9410A055}">
  <sheetPr>
    <tabColor rgb="FF00B050"/>
  </sheetPr>
  <dimension ref="A1:M26"/>
  <sheetViews>
    <sheetView tabSelected="1" workbookViewId="0">
      <selection activeCell="A7" sqref="A7:M17"/>
    </sheetView>
  </sheetViews>
  <sheetFormatPr baseColWidth="10" defaultRowHeight="15"/>
  <cols>
    <col min="1" max="1" width="31" customWidth="1"/>
    <col min="2" max="2" width="16.85546875" hidden="1" customWidth="1"/>
    <col min="3" max="3" width="12.7109375" hidden="1" customWidth="1"/>
    <col min="4" max="4" width="8.42578125" hidden="1" customWidth="1"/>
    <col min="5" max="5" width="33.42578125" hidden="1" customWidth="1"/>
    <col min="6" max="6" width="12.5703125" hidden="1" customWidth="1"/>
    <col min="7" max="7" width="12.42578125" hidden="1" customWidth="1"/>
    <col min="8" max="8" width="8.42578125" hidden="1" customWidth="1"/>
    <col min="9" max="9" width="33.42578125" hidden="1" customWidth="1"/>
    <col min="10" max="10" width="15" customWidth="1"/>
    <col min="11" max="11" width="12.5703125" customWidth="1"/>
    <col min="12" max="12" width="10.5703125" customWidth="1"/>
    <col min="13" max="13" width="25.42578125" customWidth="1"/>
  </cols>
  <sheetData>
    <row r="1" spans="1:13">
      <c r="A1" s="222" t="s">
        <v>262</v>
      </c>
    </row>
    <row r="2" spans="1:13">
      <c r="A2" s="222" t="s">
        <v>263</v>
      </c>
    </row>
    <row r="3" spans="1:13">
      <c r="A3" s="222" t="s">
        <v>264</v>
      </c>
      <c r="B3" s="223"/>
      <c r="J3" t="s">
        <v>307</v>
      </c>
    </row>
    <row r="4" spans="1:13">
      <c r="A4" s="222" t="s">
        <v>265</v>
      </c>
      <c r="B4" s="223"/>
      <c r="J4" t="s">
        <v>369</v>
      </c>
    </row>
    <row r="5" spans="1:13">
      <c r="A5" s="222" t="s">
        <v>266</v>
      </c>
      <c r="B5" s="223"/>
      <c r="J5" t="s">
        <v>267</v>
      </c>
    </row>
    <row r="6" spans="1:13" ht="15.75" thickBot="1">
      <c r="A6" s="222"/>
      <c r="B6" s="223"/>
    </row>
    <row r="7" spans="1:13" ht="15.75" thickBot="1">
      <c r="A7" s="224"/>
      <c r="D7" s="353" t="s">
        <v>268</v>
      </c>
      <c r="E7" s="354"/>
      <c r="F7" s="353" t="s">
        <v>269</v>
      </c>
      <c r="G7" s="355"/>
      <c r="H7" s="355"/>
      <c r="I7" s="354"/>
      <c r="J7" s="353" t="s">
        <v>308</v>
      </c>
      <c r="K7" s="355"/>
      <c r="L7" s="355"/>
      <c r="M7" s="354"/>
    </row>
    <row r="8" spans="1:13" ht="72.75" customHeight="1" thickBot="1">
      <c r="A8" s="275" t="s">
        <v>270</v>
      </c>
      <c r="B8" s="226" t="s">
        <v>271</v>
      </c>
      <c r="C8" s="226" t="s">
        <v>272</v>
      </c>
      <c r="D8" s="226" t="s">
        <v>273</v>
      </c>
      <c r="E8" s="276" t="s">
        <v>274</v>
      </c>
      <c r="F8" s="225" t="s">
        <v>271</v>
      </c>
      <c r="G8" s="226" t="s">
        <v>272</v>
      </c>
      <c r="H8" s="226" t="s">
        <v>273</v>
      </c>
      <c r="I8" s="227" t="s">
        <v>274</v>
      </c>
      <c r="J8" s="225" t="s">
        <v>271</v>
      </c>
      <c r="K8" s="226" t="s">
        <v>272</v>
      </c>
      <c r="L8" s="226" t="s">
        <v>273</v>
      </c>
      <c r="M8" s="227" t="s">
        <v>274</v>
      </c>
    </row>
    <row r="9" spans="1:13" ht="55.5" customHeight="1">
      <c r="A9" s="272" t="s">
        <v>275</v>
      </c>
      <c r="B9" s="273">
        <v>4</v>
      </c>
      <c r="C9" s="232">
        <v>4</v>
      </c>
      <c r="D9" s="233">
        <v>1</v>
      </c>
      <c r="E9" s="274"/>
      <c r="F9" s="231">
        <v>4</v>
      </c>
      <c r="G9" s="232">
        <v>4</v>
      </c>
      <c r="H9" s="233">
        <v>1</v>
      </c>
      <c r="I9" s="234"/>
      <c r="J9" s="231">
        <v>5</v>
      </c>
      <c r="K9" s="235">
        <v>4.8</v>
      </c>
      <c r="L9" s="236">
        <f>+K9/J9</f>
        <v>0.96</v>
      </c>
      <c r="M9" s="237" t="s">
        <v>301</v>
      </c>
    </row>
    <row r="10" spans="1:13" ht="46.5" customHeight="1">
      <c r="A10" s="1" t="s">
        <v>276</v>
      </c>
      <c r="B10" s="228">
        <v>1</v>
      </c>
      <c r="C10" s="238">
        <v>0.3</v>
      </c>
      <c r="D10" s="239">
        <f>+C10/B10</f>
        <v>0.3</v>
      </c>
      <c r="E10" s="240" t="s">
        <v>277</v>
      </c>
      <c r="F10" s="241">
        <v>1</v>
      </c>
      <c r="G10" s="238">
        <v>0.3</v>
      </c>
      <c r="H10" s="239">
        <f>+G10/F10</f>
        <v>0.3</v>
      </c>
      <c r="I10" s="142" t="s">
        <v>278</v>
      </c>
      <c r="J10" s="241">
        <v>1</v>
      </c>
      <c r="K10" s="235">
        <v>1</v>
      </c>
      <c r="L10" s="236">
        <f t="shared" ref="L10:L16" si="0">+K10/J10</f>
        <v>1</v>
      </c>
      <c r="M10" s="237"/>
    </row>
    <row r="11" spans="1:13" ht="30.75" customHeight="1">
      <c r="A11" s="1" t="s">
        <v>279</v>
      </c>
      <c r="B11" s="228">
        <v>12</v>
      </c>
      <c r="C11" s="238">
        <v>4.2</v>
      </c>
      <c r="D11" s="239">
        <f t="shared" ref="D11:D14" si="1">+C11/B11</f>
        <v>0.35000000000000003</v>
      </c>
      <c r="E11" s="189" t="s">
        <v>280</v>
      </c>
      <c r="F11" s="241">
        <v>12</v>
      </c>
      <c r="G11" s="238">
        <v>10</v>
      </c>
      <c r="H11" s="230">
        <f>+G11/F11</f>
        <v>0.83333333333333337</v>
      </c>
      <c r="I11" s="142" t="s">
        <v>281</v>
      </c>
      <c r="J11" s="241">
        <v>10</v>
      </c>
      <c r="K11" s="235">
        <v>10</v>
      </c>
      <c r="L11" s="242">
        <f t="shared" si="0"/>
        <v>1</v>
      </c>
      <c r="M11" s="243"/>
    </row>
    <row r="12" spans="1:13" ht="45" customHeight="1" thickBot="1">
      <c r="A12" s="1" t="s">
        <v>282</v>
      </c>
      <c r="B12" s="228">
        <v>6</v>
      </c>
      <c r="C12" s="238">
        <v>2</v>
      </c>
      <c r="D12" s="239">
        <f t="shared" si="1"/>
        <v>0.33333333333333331</v>
      </c>
      <c r="E12" s="189" t="s">
        <v>281</v>
      </c>
      <c r="F12" s="241">
        <v>6</v>
      </c>
      <c r="G12" s="238">
        <v>5</v>
      </c>
      <c r="H12" s="230">
        <f>+G12/F12</f>
        <v>0.83333333333333337</v>
      </c>
      <c r="I12" s="142" t="s">
        <v>281</v>
      </c>
      <c r="J12" s="241">
        <v>6</v>
      </c>
      <c r="K12" s="238">
        <v>6</v>
      </c>
      <c r="L12" s="242">
        <f t="shared" si="0"/>
        <v>1</v>
      </c>
      <c r="M12" s="244"/>
    </row>
    <row r="13" spans="1:13" ht="46.5" customHeight="1" thickBot="1">
      <c r="A13" s="1" t="s">
        <v>283</v>
      </c>
      <c r="B13" s="228">
        <v>5</v>
      </c>
      <c r="C13" s="245">
        <v>1.32</v>
      </c>
      <c r="D13" s="239">
        <f t="shared" si="1"/>
        <v>0.26400000000000001</v>
      </c>
      <c r="E13" s="246" t="s">
        <v>284</v>
      </c>
      <c r="F13" s="241">
        <v>5</v>
      </c>
      <c r="G13" s="245">
        <v>3.1</v>
      </c>
      <c r="H13" s="247">
        <f>+G13/F13</f>
        <v>0.62</v>
      </c>
      <c r="I13" s="142" t="s">
        <v>281</v>
      </c>
      <c r="J13" s="241">
        <v>6</v>
      </c>
      <c r="K13" s="245">
        <v>5.4</v>
      </c>
      <c r="L13" s="242">
        <f t="shared" si="0"/>
        <v>0.9</v>
      </c>
      <c r="M13" s="244" t="s">
        <v>364</v>
      </c>
    </row>
    <row r="14" spans="1:13" ht="36.75" customHeight="1" thickBot="1">
      <c r="A14" s="1" t="s">
        <v>285</v>
      </c>
      <c r="B14" s="228">
        <v>7</v>
      </c>
      <c r="C14" s="238">
        <v>2.2999999999999998</v>
      </c>
      <c r="D14" s="239">
        <f t="shared" si="1"/>
        <v>0.32857142857142857</v>
      </c>
      <c r="E14" s="189" t="s">
        <v>280</v>
      </c>
      <c r="F14" s="241">
        <v>7</v>
      </c>
      <c r="G14" s="238">
        <v>5.5</v>
      </c>
      <c r="H14" s="247">
        <f>+G14/F14</f>
        <v>0.7857142857142857</v>
      </c>
      <c r="I14" s="142" t="s">
        <v>281</v>
      </c>
      <c r="J14" s="241">
        <v>5</v>
      </c>
      <c r="K14" s="238">
        <v>5</v>
      </c>
      <c r="L14" s="242">
        <f t="shared" si="0"/>
        <v>1</v>
      </c>
      <c r="M14" s="244" t="s">
        <v>299</v>
      </c>
    </row>
    <row r="15" spans="1:13" ht="35.25" customHeight="1" thickBot="1">
      <c r="A15" s="1" t="s">
        <v>286</v>
      </c>
      <c r="B15" s="228">
        <v>1</v>
      </c>
      <c r="C15" s="229">
        <v>0</v>
      </c>
      <c r="D15" s="239">
        <v>0</v>
      </c>
      <c r="E15" s="189" t="s">
        <v>287</v>
      </c>
      <c r="F15" s="248">
        <v>1</v>
      </c>
      <c r="G15" s="249">
        <v>0</v>
      </c>
      <c r="H15" s="250">
        <v>0</v>
      </c>
      <c r="I15" s="143" t="s">
        <v>288</v>
      </c>
      <c r="J15" s="248">
        <v>2</v>
      </c>
      <c r="K15" s="251">
        <v>1.5</v>
      </c>
      <c r="L15" s="252">
        <f t="shared" si="0"/>
        <v>0.75</v>
      </c>
      <c r="M15" s="244" t="s">
        <v>365</v>
      </c>
    </row>
    <row r="16" spans="1:13" s="262" customFormat="1" ht="15.75" thickBot="1">
      <c r="A16" s="253" t="s">
        <v>289</v>
      </c>
      <c r="B16" s="254">
        <f>SUM(B9:B15)</f>
        <v>36</v>
      </c>
      <c r="C16" s="255">
        <f>SUM(C9:C15)</f>
        <v>14.120000000000001</v>
      </c>
      <c r="D16" s="256">
        <f>AVERAGE(D9:D15)</f>
        <v>0.36798639455782317</v>
      </c>
      <c r="E16" s="257" t="s">
        <v>290</v>
      </c>
      <c r="F16" s="258">
        <f>SUM(F9:F15)</f>
        <v>36</v>
      </c>
      <c r="G16" s="259">
        <f>SUM(G9:G15)</f>
        <v>27.900000000000002</v>
      </c>
      <c r="H16" s="260">
        <f>+G16/F16</f>
        <v>0.77500000000000002</v>
      </c>
      <c r="I16" s="261" t="s">
        <v>291</v>
      </c>
      <c r="J16" s="339">
        <f>SUM(J9:J15)</f>
        <v>35</v>
      </c>
      <c r="K16" s="340">
        <f>SUM(K9:K15)</f>
        <v>33.700000000000003</v>
      </c>
      <c r="L16" s="341">
        <f t="shared" si="0"/>
        <v>0.96285714285714297</v>
      </c>
      <c r="M16" s="342" t="s">
        <v>360</v>
      </c>
    </row>
    <row r="17" spans="1:13" ht="33.75" customHeight="1">
      <c r="A17" s="356" t="s">
        <v>370</v>
      </c>
      <c r="B17" s="356"/>
      <c r="C17" s="356"/>
      <c r="D17" s="356"/>
      <c r="E17" s="356"/>
      <c r="F17" s="356"/>
      <c r="G17" s="356"/>
      <c r="H17" s="356"/>
      <c r="I17" s="356"/>
      <c r="J17" s="356"/>
      <c r="K17" s="356"/>
      <c r="L17" s="356"/>
      <c r="M17" s="356"/>
    </row>
    <row r="18" spans="1:13">
      <c r="A18" s="263"/>
    </row>
    <row r="19" spans="1:13">
      <c r="A19" s="222" t="s">
        <v>292</v>
      </c>
    </row>
    <row r="20" spans="1:13" ht="36.75" customHeight="1">
      <c r="A20" s="352" t="s">
        <v>293</v>
      </c>
      <c r="B20" s="352"/>
      <c r="C20" s="352"/>
      <c r="D20" s="352"/>
      <c r="E20" s="352"/>
      <c r="F20" s="352"/>
      <c r="G20" s="352"/>
      <c r="H20" s="352"/>
      <c r="I20" s="352"/>
      <c r="J20" s="352"/>
      <c r="K20" s="352"/>
      <c r="L20" s="352"/>
      <c r="M20" s="352"/>
    </row>
    <row r="21" spans="1:13" ht="35.25" customHeight="1">
      <c r="A21" s="352" t="s">
        <v>294</v>
      </c>
      <c r="B21" s="352"/>
      <c r="C21" s="352"/>
      <c r="D21" s="352"/>
      <c r="E21" s="352"/>
      <c r="F21" s="352"/>
      <c r="G21" s="352"/>
      <c r="H21" s="352"/>
      <c r="I21" s="352"/>
      <c r="J21" s="352"/>
      <c r="K21" s="352"/>
      <c r="L21" s="352"/>
      <c r="M21" s="352"/>
    </row>
    <row r="22" spans="1:13">
      <c r="A22" s="264" t="s">
        <v>295</v>
      </c>
      <c r="B22" s="265"/>
    </row>
    <row r="23" spans="1:13">
      <c r="A23" s="266" t="s">
        <v>296</v>
      </c>
      <c r="B23" s="267"/>
    </row>
    <row r="24" spans="1:13">
      <c r="A24" s="268" t="s">
        <v>297</v>
      </c>
      <c r="B24" s="269"/>
    </row>
    <row r="25" spans="1:13">
      <c r="A25" s="224"/>
    </row>
    <row r="26" spans="1:13">
      <c r="A26" s="222" t="s">
        <v>298</v>
      </c>
    </row>
  </sheetData>
  <mergeCells count="6">
    <mergeCell ref="A21:M21"/>
    <mergeCell ref="D7:E7"/>
    <mergeCell ref="F7:I7"/>
    <mergeCell ref="J7:M7"/>
    <mergeCell ref="A17:M17"/>
    <mergeCell ref="A20:M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31"/>
  <sheetViews>
    <sheetView showGridLines="0" topLeftCell="G1" zoomScale="70" zoomScaleNormal="70" zoomScaleSheetLayoutView="150" workbookViewId="0">
      <pane ySplit="2" topLeftCell="A6" activePane="bottomLeft" state="frozen"/>
      <selection pane="bottomLeft" activeCell="J12" sqref="J12"/>
    </sheetView>
  </sheetViews>
  <sheetFormatPr baseColWidth="10" defaultColWidth="11.42578125" defaultRowHeight="15"/>
  <cols>
    <col min="1" max="1" width="6.28515625" style="22" customWidth="1"/>
    <col min="2" max="2" width="31.28515625" style="60" customWidth="1"/>
    <col min="3" max="3" width="34.85546875" style="22" customWidth="1"/>
    <col min="4" max="4" width="27.7109375" style="22" customWidth="1"/>
    <col min="5" max="5" width="23.85546875" style="22" customWidth="1"/>
    <col min="6" max="6" width="27.7109375" style="23" customWidth="1"/>
    <col min="7" max="7" width="40.7109375" style="22" customWidth="1"/>
    <col min="8" max="8" width="47.85546875" style="22" customWidth="1"/>
    <col min="9" max="9" width="48.5703125" style="2" customWidth="1"/>
    <col min="10" max="10" width="50.140625" style="323" customWidth="1"/>
    <col min="11" max="11" width="21.85546875" style="213" customWidth="1"/>
    <col min="12" max="16384" width="11.42578125" style="22"/>
  </cols>
  <sheetData>
    <row r="1" spans="1:11" s="20" customFormat="1" ht="31.5" customHeight="1" thickBot="1">
      <c r="A1" s="357" t="s">
        <v>0</v>
      </c>
      <c r="B1" s="358"/>
      <c r="C1" s="358"/>
      <c r="D1" s="358"/>
      <c r="E1" s="358"/>
      <c r="F1" s="358"/>
      <c r="G1" s="358"/>
      <c r="H1" s="359"/>
      <c r="J1" s="320"/>
      <c r="K1" s="321"/>
    </row>
    <row r="2" spans="1:11" s="21" customFormat="1" ht="40.5" customHeight="1">
      <c r="A2" s="119" t="s">
        <v>66</v>
      </c>
      <c r="B2" s="120" t="s">
        <v>1</v>
      </c>
      <c r="C2" s="120" t="s">
        <v>3</v>
      </c>
      <c r="D2" s="120" t="s">
        <v>4</v>
      </c>
      <c r="E2" s="120" t="s">
        <v>5</v>
      </c>
      <c r="F2" s="121" t="s">
        <v>6</v>
      </c>
      <c r="G2" s="127" t="s">
        <v>190</v>
      </c>
      <c r="H2" s="128" t="s">
        <v>192</v>
      </c>
      <c r="I2" s="303" t="s">
        <v>309</v>
      </c>
      <c r="J2" s="175" t="s">
        <v>345</v>
      </c>
      <c r="K2" s="175" t="s">
        <v>248</v>
      </c>
    </row>
    <row r="3" spans="1:11" s="59" customFormat="1" ht="100.5" customHeight="1">
      <c r="A3" s="122">
        <v>1</v>
      </c>
      <c r="B3" s="48" t="s">
        <v>84</v>
      </c>
      <c r="C3" s="113" t="s">
        <v>85</v>
      </c>
      <c r="D3" s="113" t="s">
        <v>86</v>
      </c>
      <c r="E3" s="48" t="s">
        <v>10</v>
      </c>
      <c r="F3" s="114" t="s">
        <v>87</v>
      </c>
      <c r="G3" s="115" t="s">
        <v>185</v>
      </c>
      <c r="H3" s="115" t="s">
        <v>227</v>
      </c>
      <c r="I3" s="304" t="s">
        <v>310</v>
      </c>
      <c r="J3" s="343" t="s">
        <v>362</v>
      </c>
      <c r="K3" s="322">
        <v>0.8</v>
      </c>
    </row>
    <row r="4" spans="1:11" ht="76.5" customHeight="1">
      <c r="A4" s="122">
        <f>+A3+1</f>
        <v>2</v>
      </c>
      <c r="B4" s="48" t="s">
        <v>9</v>
      </c>
      <c r="C4" s="48" t="s">
        <v>88</v>
      </c>
      <c r="D4" s="48" t="s">
        <v>53</v>
      </c>
      <c r="E4" s="48" t="s">
        <v>10</v>
      </c>
      <c r="F4" s="116" t="s">
        <v>89</v>
      </c>
      <c r="G4" s="117" t="s">
        <v>186</v>
      </c>
      <c r="H4" s="115" t="s">
        <v>222</v>
      </c>
      <c r="I4" s="48" t="s">
        <v>311</v>
      </c>
      <c r="J4" s="294" t="s">
        <v>249</v>
      </c>
      <c r="K4" s="324">
        <v>1</v>
      </c>
    </row>
    <row r="5" spans="1:11" ht="98.25" customHeight="1">
      <c r="A5" s="122">
        <f t="shared" ref="A5:A7" si="0">+A4+1</f>
        <v>3</v>
      </c>
      <c r="B5" s="48" t="s">
        <v>11</v>
      </c>
      <c r="C5" s="48" t="s">
        <v>91</v>
      </c>
      <c r="D5" s="48" t="s">
        <v>35</v>
      </c>
      <c r="E5" s="48" t="s">
        <v>10</v>
      </c>
      <c r="F5" s="116" t="s">
        <v>90</v>
      </c>
      <c r="G5" s="117" t="s">
        <v>187</v>
      </c>
      <c r="H5" s="117" t="s">
        <v>187</v>
      </c>
      <c r="I5" s="48" t="s">
        <v>312</v>
      </c>
      <c r="J5" s="294" t="s">
        <v>250</v>
      </c>
      <c r="K5" s="324">
        <v>1</v>
      </c>
    </row>
    <row r="6" spans="1:11" ht="105.75" customHeight="1">
      <c r="A6" s="122">
        <f t="shared" si="0"/>
        <v>4</v>
      </c>
      <c r="B6" s="48" t="s">
        <v>12</v>
      </c>
      <c r="C6" s="48" t="s">
        <v>92</v>
      </c>
      <c r="D6" s="48" t="s">
        <v>93</v>
      </c>
      <c r="E6" s="48" t="s">
        <v>94</v>
      </c>
      <c r="F6" s="118" t="s">
        <v>96</v>
      </c>
      <c r="G6" s="117" t="s">
        <v>188</v>
      </c>
      <c r="H6" s="117" t="s">
        <v>223</v>
      </c>
      <c r="I6" s="48" t="s">
        <v>313</v>
      </c>
      <c r="J6" s="294" t="s">
        <v>251</v>
      </c>
      <c r="K6" s="325">
        <v>1</v>
      </c>
    </row>
    <row r="7" spans="1:11" ht="90" customHeight="1" thickBot="1">
      <c r="A7" s="123">
        <f t="shared" si="0"/>
        <v>5</v>
      </c>
      <c r="B7" s="124" t="s">
        <v>13</v>
      </c>
      <c r="C7" s="124" t="s">
        <v>51</v>
      </c>
      <c r="D7" s="124" t="s">
        <v>52</v>
      </c>
      <c r="E7" s="124" t="s">
        <v>77</v>
      </c>
      <c r="F7" s="125" t="s">
        <v>95</v>
      </c>
      <c r="G7" s="126" t="s">
        <v>189</v>
      </c>
      <c r="H7" s="126" t="s">
        <v>224</v>
      </c>
      <c r="I7" s="124" t="s">
        <v>314</v>
      </c>
      <c r="J7" s="326" t="s">
        <v>252</v>
      </c>
      <c r="K7" s="327">
        <v>1</v>
      </c>
    </row>
    <row r="8" spans="1:11" ht="16.5" thickBot="1">
      <c r="A8" s="28" t="s">
        <v>76</v>
      </c>
      <c r="F8" s="22"/>
      <c r="J8" s="348" t="s">
        <v>253</v>
      </c>
      <c r="K8" s="349">
        <f>SUBTOTAL(101,Tabla2[cumplimiento])</f>
        <v>0.96</v>
      </c>
    </row>
    <row r="9" spans="1:11">
      <c r="F9" s="22"/>
    </row>
    <row r="10" spans="1:11">
      <c r="F10" s="22"/>
    </row>
    <row r="11" spans="1:11">
      <c r="F11" s="22"/>
    </row>
    <row r="12" spans="1:11">
      <c r="F12" s="22"/>
    </row>
    <row r="13" spans="1:11">
      <c r="F13" s="22"/>
    </row>
    <row r="14" spans="1:11">
      <c r="F14" s="22"/>
    </row>
    <row r="15" spans="1:11">
      <c r="F15" s="22"/>
    </row>
    <row r="16" spans="1:11">
      <c r="F16" s="22"/>
    </row>
    <row r="17" spans="6:6">
      <c r="F17" s="22"/>
    </row>
    <row r="18" spans="6:6">
      <c r="F18" s="22"/>
    </row>
    <row r="19" spans="6:6">
      <c r="F19" s="22"/>
    </row>
    <row r="20" spans="6:6">
      <c r="F20" s="22"/>
    </row>
    <row r="21" spans="6:6">
      <c r="F21" s="22"/>
    </row>
    <row r="22" spans="6:6">
      <c r="F22" s="22"/>
    </row>
    <row r="23" spans="6:6">
      <c r="F23" s="22"/>
    </row>
    <row r="24" spans="6:6">
      <c r="F24" s="22"/>
    </row>
    <row r="25" spans="6:6">
      <c r="F25" s="22"/>
    </row>
    <row r="26" spans="6:6">
      <c r="F26" s="22"/>
    </row>
    <row r="27" spans="6:6">
      <c r="F27" s="22"/>
    </row>
    <row r="28" spans="6:6">
      <c r="F28" s="22"/>
    </row>
    <row r="29" spans="6:6">
      <c r="F29" s="22"/>
    </row>
    <row r="30" spans="6:6">
      <c r="F30" s="22"/>
    </row>
    <row r="31" spans="6:6">
      <c r="F31" s="22"/>
    </row>
  </sheetData>
  <mergeCells count="1">
    <mergeCell ref="A1:H1"/>
  </mergeCells>
  <dataValidations count="1">
    <dataValidation type="list" allowBlank="1" showInputMessage="1" showErrorMessage="1" sqref="B4:B7"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26"/>
  <sheetViews>
    <sheetView topLeftCell="K1" zoomScale="70" zoomScaleNormal="70" zoomScaleSheetLayoutView="110" workbookViewId="0">
      <pane ySplit="2" topLeftCell="A4" activePane="bottomLeft" state="frozen"/>
      <selection pane="bottomLeft" activeCell="Q3" sqref="Q3"/>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2.42578125" style="4" customWidth="1"/>
    <col min="9" max="9" width="22.140625" style="4" customWidth="1"/>
    <col min="10" max="10" width="58.5703125" style="4" customWidth="1"/>
    <col min="11" max="11" width="61.28515625" style="4" customWidth="1"/>
    <col min="12" max="12" width="94.85546875" style="4" customWidth="1"/>
    <col min="13" max="13" width="44.28515625" style="4" customWidth="1"/>
    <col min="14" max="14" width="27.140625" style="4" customWidth="1"/>
    <col min="15" max="16384" width="11.42578125" style="4"/>
  </cols>
  <sheetData>
    <row r="1" spans="1:14" s="7" customFormat="1" ht="21.75" customHeight="1" thickBot="1">
      <c r="A1" s="360" t="s">
        <v>17</v>
      </c>
      <c r="B1" s="360"/>
      <c r="C1" s="360"/>
      <c r="D1" s="360"/>
      <c r="E1" s="360"/>
      <c r="F1" s="360"/>
      <c r="G1" s="360"/>
      <c r="H1" s="360"/>
      <c r="I1" s="360"/>
      <c r="J1" s="360"/>
      <c r="K1" s="360"/>
    </row>
    <row r="2" spans="1:14" s="5" customFormat="1" ht="91.5" customHeight="1" thickBot="1">
      <c r="A2" s="49" t="s">
        <v>66</v>
      </c>
      <c r="B2" s="50" t="s">
        <v>24</v>
      </c>
      <c r="C2" s="50" t="s">
        <v>18</v>
      </c>
      <c r="D2" s="50" t="s">
        <v>19</v>
      </c>
      <c r="E2" s="50" t="s">
        <v>20</v>
      </c>
      <c r="F2" s="50" t="s">
        <v>21</v>
      </c>
      <c r="G2" s="51" t="s">
        <v>22</v>
      </c>
      <c r="H2" s="50" t="s">
        <v>23</v>
      </c>
      <c r="I2" s="50" t="s">
        <v>45</v>
      </c>
      <c r="J2" s="111" t="s">
        <v>190</v>
      </c>
      <c r="K2" s="193" t="s">
        <v>192</v>
      </c>
      <c r="L2" s="305" t="s">
        <v>315</v>
      </c>
      <c r="M2" s="194" t="s">
        <v>345</v>
      </c>
      <c r="N2" s="195" t="s">
        <v>248</v>
      </c>
    </row>
    <row r="3" spans="1:14" s="25" customFormat="1" ht="292.5" customHeight="1" thickBot="1">
      <c r="A3" s="73">
        <v>1</v>
      </c>
      <c r="B3" s="74" t="s">
        <v>44</v>
      </c>
      <c r="C3" s="74" t="s">
        <v>97</v>
      </c>
      <c r="D3" s="48" t="s">
        <v>99</v>
      </c>
      <c r="E3" s="74" t="s">
        <v>101</v>
      </c>
      <c r="F3" s="75" t="s">
        <v>98</v>
      </c>
      <c r="G3" s="76" t="s">
        <v>100</v>
      </c>
      <c r="H3" s="75" t="s">
        <v>28</v>
      </c>
      <c r="I3" s="77">
        <v>44043</v>
      </c>
      <c r="J3" s="110" t="s">
        <v>191</v>
      </c>
      <c r="K3" s="156" t="s">
        <v>238</v>
      </c>
      <c r="L3" s="306" t="s">
        <v>316</v>
      </c>
      <c r="M3" s="270" t="s">
        <v>254</v>
      </c>
      <c r="N3" s="196">
        <v>1</v>
      </c>
    </row>
    <row r="4" spans="1:14" ht="31.5" customHeight="1" thickBot="1">
      <c r="A4" s="176"/>
      <c r="B4" s="177"/>
      <c r="C4" s="177"/>
      <c r="D4" s="177"/>
      <c r="E4" s="177"/>
      <c r="F4" s="178"/>
      <c r="G4" s="179"/>
      <c r="H4" s="178"/>
      <c r="I4" s="180"/>
      <c r="J4" s="181"/>
      <c r="K4" s="182"/>
      <c r="M4" s="278" t="s">
        <v>253</v>
      </c>
      <c r="N4" s="183">
        <f>SUBTOTAL(101,N3)</f>
        <v>1</v>
      </c>
    </row>
    <row r="5" spans="1:14">
      <c r="G5" s="4"/>
      <c r="K5"/>
    </row>
    <row r="6" spans="1:14">
      <c r="G6" s="4"/>
    </row>
    <row r="7" spans="1:14">
      <c r="G7" s="4"/>
    </row>
    <row r="8" spans="1:14">
      <c r="G8" s="4"/>
    </row>
    <row r="9" spans="1:14">
      <c r="G9" s="4"/>
    </row>
    <row r="10" spans="1:14">
      <c r="G10" s="4"/>
    </row>
    <row r="11" spans="1:14">
      <c r="G11" s="4"/>
    </row>
    <row r="12" spans="1:14">
      <c r="G12" s="4"/>
    </row>
    <row r="13" spans="1:14">
      <c r="G13" s="4"/>
    </row>
    <row r="14" spans="1:14">
      <c r="G14" s="4"/>
    </row>
    <row r="15" spans="1:14">
      <c r="G15" s="4"/>
    </row>
    <row r="16" spans="1:14">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K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19"/>
  <sheetViews>
    <sheetView topLeftCell="N13" zoomScale="60" zoomScaleNormal="60" workbookViewId="0">
      <selection activeCell="Q8" sqref="Q8"/>
    </sheetView>
  </sheetViews>
  <sheetFormatPr baseColWidth="10" defaultColWidth="11.42578125" defaultRowHeight="21"/>
  <cols>
    <col min="1" max="1" width="29" style="4" customWidth="1"/>
    <col min="2" max="2" width="68.85546875" style="4" customWidth="1"/>
    <col min="3" max="3" width="59.140625" style="4" customWidth="1"/>
    <col min="4" max="4" width="48" style="4" customWidth="1"/>
    <col min="5" max="5" width="26.5703125" style="18" customWidth="1"/>
    <col min="6" max="6" width="18.140625" style="18" customWidth="1"/>
    <col min="7" max="7" width="25.28515625" style="18" customWidth="1"/>
    <col min="8" max="8" width="21" style="18" customWidth="1"/>
    <col min="9" max="9" width="23.85546875" style="4" customWidth="1"/>
    <col min="10" max="10" width="26" style="32" customWidth="1"/>
    <col min="11" max="11" width="23" style="32" customWidth="1"/>
    <col min="12" max="12" width="26.85546875" style="32" customWidth="1"/>
    <col min="13" max="13" width="32.140625" style="8" customWidth="1"/>
    <col min="14" max="14" width="55.85546875" style="4" customWidth="1"/>
    <col min="15" max="15" width="57.42578125" style="4" customWidth="1"/>
    <col min="16" max="16" width="70.28515625" style="330" customWidth="1"/>
    <col min="17" max="17" width="45" style="4" customWidth="1"/>
    <col min="18" max="18" width="21.85546875" style="4" customWidth="1"/>
    <col min="19" max="16384" width="11.42578125" style="4"/>
  </cols>
  <sheetData>
    <row r="1" spans="1:18" s="24" customFormat="1" ht="99.75" customHeight="1" thickBot="1">
      <c r="A1" s="361" t="s">
        <v>167</v>
      </c>
      <c r="B1" s="362"/>
      <c r="C1" s="362"/>
      <c r="D1" s="362"/>
      <c r="E1" s="362"/>
      <c r="F1" s="362"/>
      <c r="G1" s="362"/>
      <c r="H1" s="362"/>
      <c r="I1" s="362"/>
      <c r="J1" s="362"/>
      <c r="K1" s="362"/>
      <c r="L1" s="362"/>
      <c r="M1" s="362"/>
      <c r="N1" s="362"/>
      <c r="O1" s="363"/>
      <c r="P1" s="328"/>
    </row>
    <row r="2" spans="1:18" s="24" customFormat="1" ht="84" customHeight="1" thickBot="1">
      <c r="A2" s="129" t="s">
        <v>102</v>
      </c>
      <c r="B2" s="130" t="s">
        <v>46</v>
      </c>
      <c r="C2" s="129" t="s">
        <v>61</v>
      </c>
      <c r="D2" s="131" t="s">
        <v>168</v>
      </c>
      <c r="E2" s="132" t="s">
        <v>68</v>
      </c>
      <c r="F2" s="133" t="s">
        <v>69</v>
      </c>
      <c r="G2" s="134" t="s">
        <v>70</v>
      </c>
      <c r="H2" s="133" t="s">
        <v>71</v>
      </c>
      <c r="I2" s="129" t="s">
        <v>63</v>
      </c>
      <c r="J2" s="135" t="s">
        <v>72</v>
      </c>
      <c r="K2" s="134" t="s">
        <v>73</v>
      </c>
      <c r="L2" s="133" t="s">
        <v>74</v>
      </c>
      <c r="M2" s="136" t="s">
        <v>45</v>
      </c>
      <c r="N2" s="137" t="s">
        <v>190</v>
      </c>
      <c r="O2" s="184" t="s">
        <v>192</v>
      </c>
      <c r="P2" s="329" t="s">
        <v>309</v>
      </c>
      <c r="Q2" s="191" t="s">
        <v>346</v>
      </c>
      <c r="R2" s="192" t="s">
        <v>248</v>
      </c>
    </row>
    <row r="3" spans="1:18" s="61" customFormat="1" ht="72.75" customHeight="1">
      <c r="A3" s="103" t="s">
        <v>57</v>
      </c>
      <c r="B3" s="104" t="s">
        <v>103</v>
      </c>
      <c r="C3" s="104" t="s">
        <v>104</v>
      </c>
      <c r="D3" s="104" t="s">
        <v>170</v>
      </c>
      <c r="E3" s="105" t="s">
        <v>48</v>
      </c>
      <c r="F3" s="105"/>
      <c r="G3" s="105"/>
      <c r="H3" s="105"/>
      <c r="I3" s="106" t="s">
        <v>28</v>
      </c>
      <c r="J3" s="107" t="s">
        <v>48</v>
      </c>
      <c r="K3" s="105"/>
      <c r="L3" s="105"/>
      <c r="M3" s="82" t="s">
        <v>107</v>
      </c>
      <c r="N3" s="138" t="s">
        <v>193</v>
      </c>
      <c r="O3" s="185" t="s">
        <v>225</v>
      </c>
      <c r="P3" s="285" t="s">
        <v>317</v>
      </c>
      <c r="Q3" s="197" t="s">
        <v>256</v>
      </c>
      <c r="R3" s="199">
        <v>1</v>
      </c>
    </row>
    <row r="4" spans="1:18" ht="71.25" customHeight="1">
      <c r="A4" s="55" t="s">
        <v>55</v>
      </c>
      <c r="B4" s="68" t="s">
        <v>115</v>
      </c>
      <c r="C4" s="55" t="s">
        <v>118</v>
      </c>
      <c r="D4" s="55" t="s">
        <v>171</v>
      </c>
      <c r="E4" s="17"/>
      <c r="F4" s="17" t="s">
        <v>48</v>
      </c>
      <c r="G4" s="17"/>
      <c r="H4" s="17"/>
      <c r="I4" s="64" t="s">
        <v>28</v>
      </c>
      <c r="J4" s="29" t="s">
        <v>50</v>
      </c>
      <c r="K4" s="30"/>
      <c r="L4" s="30"/>
      <c r="M4" s="55" t="s">
        <v>179</v>
      </c>
      <c r="N4" s="138" t="s">
        <v>194</v>
      </c>
      <c r="O4" s="185" t="s">
        <v>244</v>
      </c>
      <c r="P4" s="285" t="s">
        <v>318</v>
      </c>
      <c r="Q4" s="198" t="s">
        <v>256</v>
      </c>
      <c r="R4" s="200">
        <v>1</v>
      </c>
    </row>
    <row r="5" spans="1:18" ht="107.25" customHeight="1">
      <c r="A5" s="66" t="s">
        <v>54</v>
      </c>
      <c r="B5" s="69" t="s">
        <v>105</v>
      </c>
      <c r="C5" s="62" t="s">
        <v>106</v>
      </c>
      <c r="D5" s="62" t="s">
        <v>172</v>
      </c>
      <c r="E5" s="17" t="s">
        <v>48</v>
      </c>
      <c r="F5" s="17"/>
      <c r="G5" s="17"/>
      <c r="H5" s="17"/>
      <c r="I5" s="64" t="s">
        <v>28</v>
      </c>
      <c r="J5" s="31"/>
      <c r="K5" s="29" t="s">
        <v>50</v>
      </c>
      <c r="L5" s="30"/>
      <c r="M5" s="54" t="s">
        <v>107</v>
      </c>
      <c r="N5" s="139" t="s">
        <v>195</v>
      </c>
      <c r="O5" s="186" t="s">
        <v>226</v>
      </c>
      <c r="P5" s="285" t="s">
        <v>318</v>
      </c>
      <c r="Q5" s="198" t="s">
        <v>256</v>
      </c>
      <c r="R5" s="201">
        <v>1</v>
      </c>
    </row>
    <row r="6" spans="1:18" s="9" customFormat="1" ht="286.5" customHeight="1">
      <c r="A6" s="55" t="s">
        <v>110</v>
      </c>
      <c r="B6" s="68" t="s">
        <v>108</v>
      </c>
      <c r="C6" s="62" t="s">
        <v>109</v>
      </c>
      <c r="D6" s="62" t="s">
        <v>173</v>
      </c>
      <c r="E6" s="63" t="s">
        <v>48</v>
      </c>
      <c r="F6" s="17"/>
      <c r="G6" s="17"/>
      <c r="H6" s="17"/>
      <c r="I6" s="64" t="s">
        <v>28</v>
      </c>
      <c r="J6" s="31"/>
      <c r="K6" s="29" t="s">
        <v>50</v>
      </c>
      <c r="L6" s="30"/>
      <c r="M6" s="54" t="s">
        <v>113</v>
      </c>
      <c r="N6" s="138" t="s">
        <v>196</v>
      </c>
      <c r="O6" s="185" t="s">
        <v>240</v>
      </c>
      <c r="P6" s="142" t="s">
        <v>319</v>
      </c>
      <c r="Q6" s="346" t="s">
        <v>363</v>
      </c>
      <c r="R6" s="347">
        <v>1</v>
      </c>
    </row>
    <row r="7" spans="1:18" ht="132" customHeight="1">
      <c r="A7" s="66" t="s">
        <v>58</v>
      </c>
      <c r="B7" s="70" t="s">
        <v>111</v>
      </c>
      <c r="C7" s="55" t="s">
        <v>112</v>
      </c>
      <c r="D7" s="55" t="s">
        <v>174</v>
      </c>
      <c r="E7" s="17" t="s">
        <v>48</v>
      </c>
      <c r="F7" s="17"/>
      <c r="G7" s="17"/>
      <c r="H7" s="17"/>
      <c r="I7" s="64" t="s">
        <v>28</v>
      </c>
      <c r="J7" s="31"/>
      <c r="K7" s="29" t="s">
        <v>50</v>
      </c>
      <c r="L7" s="31"/>
      <c r="M7" s="54" t="s">
        <v>114</v>
      </c>
      <c r="N7" s="140" t="s">
        <v>197</v>
      </c>
      <c r="O7" s="187" t="s">
        <v>236</v>
      </c>
      <c r="P7" s="142" t="s">
        <v>320</v>
      </c>
      <c r="Q7" s="288" t="s">
        <v>347</v>
      </c>
      <c r="R7" s="289">
        <v>1</v>
      </c>
    </row>
    <row r="8" spans="1:18" ht="123.75" customHeight="1">
      <c r="A8" s="66" t="s">
        <v>58</v>
      </c>
      <c r="B8" s="70" t="s">
        <v>116</v>
      </c>
      <c r="C8" s="55" t="s">
        <v>117</v>
      </c>
      <c r="D8" s="55" t="s">
        <v>169</v>
      </c>
      <c r="E8" s="17" t="s">
        <v>48</v>
      </c>
      <c r="F8" s="17"/>
      <c r="G8" s="17"/>
      <c r="H8" s="17"/>
      <c r="I8" s="64" t="s">
        <v>78</v>
      </c>
      <c r="J8" s="31"/>
      <c r="K8" s="29"/>
      <c r="L8" s="31"/>
      <c r="M8" s="55" t="s">
        <v>87</v>
      </c>
      <c r="N8" s="140" t="s">
        <v>198</v>
      </c>
      <c r="O8" s="187" t="s">
        <v>198</v>
      </c>
      <c r="P8" s="142" t="s">
        <v>321</v>
      </c>
      <c r="Q8" s="346" t="s">
        <v>348</v>
      </c>
      <c r="R8" s="292">
        <v>1</v>
      </c>
    </row>
    <row r="9" spans="1:18" ht="145.5" customHeight="1">
      <c r="A9" s="66" t="s">
        <v>59</v>
      </c>
      <c r="B9" s="70" t="s">
        <v>119</v>
      </c>
      <c r="C9" s="65" t="s">
        <v>120</v>
      </c>
      <c r="D9" s="65" t="s">
        <v>175</v>
      </c>
      <c r="E9" s="17"/>
      <c r="F9" s="17" t="s">
        <v>48</v>
      </c>
      <c r="G9" s="17" t="s">
        <v>48</v>
      </c>
      <c r="H9" s="17"/>
      <c r="I9" s="64" t="s">
        <v>28</v>
      </c>
      <c r="J9" s="31"/>
      <c r="K9" s="29" t="s">
        <v>50</v>
      </c>
      <c r="L9" s="30"/>
      <c r="M9" s="54" t="s">
        <v>114</v>
      </c>
      <c r="N9" s="140" t="s">
        <v>199</v>
      </c>
      <c r="O9" s="187" t="s">
        <v>237</v>
      </c>
      <c r="P9" s="72" t="s">
        <v>322</v>
      </c>
      <c r="Q9" s="197" t="s">
        <v>349</v>
      </c>
      <c r="R9" s="200">
        <v>1</v>
      </c>
    </row>
    <row r="10" spans="1:18" ht="90.75" customHeight="1">
      <c r="A10" s="66" t="s">
        <v>55</v>
      </c>
      <c r="B10" s="71" t="s">
        <v>122</v>
      </c>
      <c r="C10" s="66" t="s">
        <v>60</v>
      </c>
      <c r="D10" s="66" t="s">
        <v>176</v>
      </c>
      <c r="E10" s="17"/>
      <c r="F10" s="17"/>
      <c r="G10" s="17" t="s">
        <v>48</v>
      </c>
      <c r="H10" s="17"/>
      <c r="I10" s="64" t="s">
        <v>28</v>
      </c>
      <c r="J10" s="31"/>
      <c r="K10" s="29" t="s">
        <v>50</v>
      </c>
      <c r="L10" s="29" t="s">
        <v>50</v>
      </c>
      <c r="M10" s="67" t="s">
        <v>121</v>
      </c>
      <c r="N10" s="141" t="s">
        <v>200</v>
      </c>
      <c r="O10" s="188" t="s">
        <v>229</v>
      </c>
      <c r="P10" s="72" t="s">
        <v>323</v>
      </c>
      <c r="Q10" s="293" t="s">
        <v>350</v>
      </c>
      <c r="R10" s="292">
        <v>1</v>
      </c>
    </row>
    <row r="11" spans="1:18" ht="245.25" customHeight="1">
      <c r="A11" s="55" t="s">
        <v>56</v>
      </c>
      <c r="B11" s="72" t="s">
        <v>124</v>
      </c>
      <c r="C11" s="65" t="s">
        <v>125</v>
      </c>
      <c r="D11" s="65" t="s">
        <v>177</v>
      </c>
      <c r="E11" s="17"/>
      <c r="F11" s="17" t="s">
        <v>48</v>
      </c>
      <c r="G11" s="17"/>
      <c r="H11" s="17"/>
      <c r="I11" s="64" t="s">
        <v>28</v>
      </c>
      <c r="J11" s="31"/>
      <c r="K11" s="29" t="s">
        <v>50</v>
      </c>
      <c r="L11" s="30"/>
      <c r="M11" s="55" t="s">
        <v>123</v>
      </c>
      <c r="N11" s="142" t="s">
        <v>201</v>
      </c>
      <c r="O11" s="189" t="s">
        <v>201</v>
      </c>
      <c r="P11" s="142" t="s">
        <v>324</v>
      </c>
      <c r="Q11" s="293" t="s">
        <v>351</v>
      </c>
      <c r="R11" s="292">
        <v>1</v>
      </c>
    </row>
    <row r="12" spans="1:18" ht="122.25" customHeight="1" thickBot="1">
      <c r="A12" s="55" t="s">
        <v>56</v>
      </c>
      <c r="B12" s="72" t="s">
        <v>79</v>
      </c>
      <c r="C12" s="55" t="s">
        <v>49</v>
      </c>
      <c r="D12" s="55" t="s">
        <v>178</v>
      </c>
      <c r="E12" s="17"/>
      <c r="F12" s="17"/>
      <c r="G12" s="17"/>
      <c r="H12" s="17" t="s">
        <v>50</v>
      </c>
      <c r="I12" s="55" t="s">
        <v>77</v>
      </c>
      <c r="J12" s="31"/>
      <c r="K12" s="29" t="s">
        <v>50</v>
      </c>
      <c r="L12" s="29" t="s">
        <v>50</v>
      </c>
      <c r="M12" s="55" t="s">
        <v>126</v>
      </c>
      <c r="N12" s="143" t="s">
        <v>202</v>
      </c>
      <c r="O12" s="190" t="s">
        <v>228</v>
      </c>
      <c r="P12" s="307" t="s">
        <v>325</v>
      </c>
      <c r="Q12" s="271" t="s">
        <v>257</v>
      </c>
      <c r="R12" s="202">
        <v>1</v>
      </c>
    </row>
    <row r="13" spans="1:18">
      <c r="A13" s="43" t="s">
        <v>76</v>
      </c>
      <c r="M13" s="4"/>
      <c r="Q13" s="337" t="s">
        <v>253</v>
      </c>
      <c r="R13" s="338">
        <f>AVERAGE(R3:R12)</f>
        <v>1</v>
      </c>
    </row>
    <row r="14" spans="1:18">
      <c r="M14" s="4"/>
    </row>
    <row r="15" spans="1:18">
      <c r="M15" s="4"/>
    </row>
    <row r="16" spans="1:18">
      <c r="M16" s="4"/>
    </row>
    <row r="17" spans="13:13">
      <c r="M17" s="4"/>
    </row>
    <row r="18" spans="13:13">
      <c r="M18" s="4"/>
    </row>
    <row r="19" spans="13:13">
      <c r="M19" s="4"/>
    </row>
  </sheetData>
  <mergeCells count="1">
    <mergeCell ref="A1:O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K24"/>
  <sheetViews>
    <sheetView showGridLines="0" topLeftCell="G7" zoomScale="60" zoomScaleNormal="60" workbookViewId="0">
      <selection activeCell="J8" sqref="J8:K8"/>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9.5703125" style="2" customWidth="1"/>
    <col min="6" max="6" width="25.5703125" style="3" bestFit="1" customWidth="1"/>
    <col min="7" max="7" width="50.7109375" style="2" customWidth="1"/>
    <col min="8" max="8" width="54.5703125" style="2" customWidth="1"/>
    <col min="9" max="9" width="63.85546875" style="2" customWidth="1"/>
    <col min="10" max="10" width="61" style="2" customWidth="1"/>
    <col min="11" max="11" width="22.140625" style="2" customWidth="1"/>
    <col min="12" max="16384" width="11.42578125" style="2"/>
  </cols>
  <sheetData>
    <row r="1" spans="1:11" s="6" customFormat="1" ht="30.75" customHeight="1" thickBot="1">
      <c r="A1" s="364" t="s">
        <v>7</v>
      </c>
      <c r="B1" s="365"/>
      <c r="C1" s="365"/>
      <c r="D1" s="365"/>
      <c r="E1" s="365"/>
      <c r="F1" s="365"/>
      <c r="G1" s="365"/>
      <c r="H1" s="365"/>
    </row>
    <row r="2" spans="1:11" s="5" customFormat="1" ht="56.25" customHeight="1" thickBot="1">
      <c r="A2" s="38" t="s">
        <v>66</v>
      </c>
      <c r="B2" s="39" t="s">
        <v>1</v>
      </c>
      <c r="C2" s="40" t="s">
        <v>3</v>
      </c>
      <c r="D2" s="40" t="s">
        <v>4</v>
      </c>
      <c r="E2" s="40" t="s">
        <v>5</v>
      </c>
      <c r="F2" s="41" t="s">
        <v>6</v>
      </c>
      <c r="G2" s="145" t="s">
        <v>203</v>
      </c>
      <c r="H2" s="145" t="s">
        <v>209</v>
      </c>
      <c r="I2" s="308" t="s">
        <v>326</v>
      </c>
      <c r="J2" s="203" t="s">
        <v>255</v>
      </c>
      <c r="K2" s="204" t="s">
        <v>248</v>
      </c>
    </row>
    <row r="3" spans="1:11" s="5" customFormat="1" ht="164.25" customHeight="1">
      <c r="A3" s="33">
        <v>1</v>
      </c>
      <c r="B3" s="78" t="s">
        <v>36</v>
      </c>
      <c r="C3" s="78" t="s">
        <v>128</v>
      </c>
      <c r="D3" s="1" t="s">
        <v>64</v>
      </c>
      <c r="E3" s="1" t="s">
        <v>127</v>
      </c>
      <c r="F3" s="13" t="s">
        <v>113</v>
      </c>
      <c r="G3" s="144" t="s">
        <v>239</v>
      </c>
      <c r="H3" s="144" t="s">
        <v>245</v>
      </c>
      <c r="I3" s="290" t="s">
        <v>327</v>
      </c>
      <c r="J3" s="290" t="s">
        <v>352</v>
      </c>
      <c r="K3" s="291">
        <v>1</v>
      </c>
    </row>
    <row r="4" spans="1:11" ht="163.5" customHeight="1">
      <c r="A4" s="34">
        <v>2</v>
      </c>
      <c r="B4" s="1" t="s">
        <v>36</v>
      </c>
      <c r="C4" s="1" t="s">
        <v>180</v>
      </c>
      <c r="D4" s="1" t="s">
        <v>184</v>
      </c>
      <c r="E4" s="1" t="s">
        <v>41</v>
      </c>
      <c r="F4" s="13" t="s">
        <v>129</v>
      </c>
      <c r="G4" s="1" t="s">
        <v>204</v>
      </c>
      <c r="H4" s="1" t="s">
        <v>230</v>
      </c>
      <c r="I4" s="1" t="s">
        <v>328</v>
      </c>
      <c r="J4" s="279" t="s">
        <v>258</v>
      </c>
      <c r="K4" s="280">
        <v>1</v>
      </c>
    </row>
    <row r="5" spans="1:11" ht="216" customHeight="1">
      <c r="A5" s="34">
        <v>3</v>
      </c>
      <c r="B5" s="1" t="s">
        <v>14</v>
      </c>
      <c r="C5" s="1" t="s">
        <v>40</v>
      </c>
      <c r="D5" s="1" t="s">
        <v>43</v>
      </c>
      <c r="E5" s="1" t="s">
        <v>41</v>
      </c>
      <c r="F5" s="13" t="s">
        <v>131</v>
      </c>
      <c r="G5" s="1" t="s">
        <v>205</v>
      </c>
      <c r="H5" s="78" t="s">
        <v>231</v>
      </c>
      <c r="I5" s="281" t="s">
        <v>329</v>
      </c>
      <c r="J5" s="281" t="s">
        <v>259</v>
      </c>
      <c r="K5" s="282">
        <v>1</v>
      </c>
    </row>
    <row r="6" spans="1:11" ht="144" customHeight="1">
      <c r="A6" s="34">
        <v>4</v>
      </c>
      <c r="B6" s="1" t="s">
        <v>14</v>
      </c>
      <c r="C6" s="1" t="s">
        <v>133</v>
      </c>
      <c r="D6" s="1" t="s">
        <v>130</v>
      </c>
      <c r="E6" s="1" t="s">
        <v>41</v>
      </c>
      <c r="F6" s="13" t="s">
        <v>113</v>
      </c>
      <c r="G6" s="1" t="s">
        <v>206</v>
      </c>
      <c r="H6" s="300" t="s">
        <v>303</v>
      </c>
      <c r="I6" s="279" t="s">
        <v>330</v>
      </c>
      <c r="J6" s="279" t="s">
        <v>356</v>
      </c>
      <c r="K6" s="283">
        <v>1</v>
      </c>
    </row>
    <row r="7" spans="1:11" ht="123" customHeight="1">
      <c r="A7" s="34">
        <v>5</v>
      </c>
      <c r="B7" s="1" t="s">
        <v>15</v>
      </c>
      <c r="C7" s="1" t="s">
        <v>132</v>
      </c>
      <c r="D7" s="1" t="s">
        <v>134</v>
      </c>
      <c r="E7" s="1" t="s">
        <v>65</v>
      </c>
      <c r="F7" s="13" t="s">
        <v>135</v>
      </c>
      <c r="G7" s="1" t="s">
        <v>207</v>
      </c>
      <c r="H7" s="78" t="s">
        <v>207</v>
      </c>
      <c r="I7" s="279" t="s">
        <v>318</v>
      </c>
      <c r="J7" s="279" t="s">
        <v>260</v>
      </c>
      <c r="K7" s="283">
        <v>1</v>
      </c>
    </row>
    <row r="8" spans="1:11" ht="152.25" customHeight="1">
      <c r="A8" s="35">
        <v>6</v>
      </c>
      <c r="B8" s="36" t="s">
        <v>16</v>
      </c>
      <c r="C8" s="108" t="s">
        <v>75</v>
      </c>
      <c r="D8" s="36" t="s">
        <v>42</v>
      </c>
      <c r="E8" s="36" t="s">
        <v>41</v>
      </c>
      <c r="F8" s="37" t="s">
        <v>136</v>
      </c>
      <c r="G8" s="36" t="s">
        <v>208</v>
      </c>
      <c r="H8" s="36" t="s">
        <v>246</v>
      </c>
      <c r="I8" s="295" t="s">
        <v>331</v>
      </c>
      <c r="J8" s="295" t="s">
        <v>366</v>
      </c>
      <c r="K8" s="350">
        <v>1</v>
      </c>
    </row>
    <row r="9" spans="1:11" ht="30">
      <c r="A9" s="42" t="s">
        <v>67</v>
      </c>
      <c r="F9" s="2"/>
      <c r="J9" s="205" t="s">
        <v>253</v>
      </c>
      <c r="K9" s="206">
        <f>SUBTOTAL(101,Tabla5[cumplimiento])</f>
        <v>1</v>
      </c>
    </row>
    <row r="10" spans="1:11">
      <c r="F10" s="2"/>
    </row>
    <row r="11" spans="1:11">
      <c r="F11" s="2"/>
    </row>
    <row r="12" spans="1:11">
      <c r="F12" s="2"/>
    </row>
    <row r="13" spans="1:11">
      <c r="F13" s="2"/>
    </row>
    <row r="14" spans="1:11">
      <c r="F14" s="2"/>
    </row>
    <row r="15" spans="1:11">
      <c r="F15" s="2"/>
    </row>
    <row r="16" spans="1:11">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H1"/>
  </mergeCells>
  <dataValidations count="1">
    <dataValidation type="list" allowBlank="1" showInputMessage="1" showErrorMessage="1" sqref="B3:B2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31"/>
  <sheetViews>
    <sheetView showGridLines="0" topLeftCell="G5" zoomScale="70" zoomScaleNormal="70" zoomScaleSheetLayoutView="106" workbookViewId="0">
      <selection activeCell="J5" sqref="J5"/>
    </sheetView>
  </sheetViews>
  <sheetFormatPr baseColWidth="10" defaultColWidth="11.42578125" defaultRowHeight="15"/>
  <cols>
    <col min="1" max="1" width="5.7109375" style="4" customWidth="1"/>
    <col min="2" max="2" width="31.28515625" style="4" customWidth="1"/>
    <col min="3" max="3" width="33.42578125" style="4" customWidth="1"/>
    <col min="4" max="4" width="36.140625" style="4" customWidth="1"/>
    <col min="5" max="5" width="26.140625" style="4" customWidth="1"/>
    <col min="6" max="6" width="29.140625" style="8" customWidth="1"/>
    <col min="7" max="7" width="43.85546875" style="4" customWidth="1"/>
    <col min="8" max="8" width="51.140625" style="4" customWidth="1"/>
    <col min="9" max="9" width="72" style="213" customWidth="1"/>
    <col min="10" max="10" width="53.7109375" style="213" customWidth="1"/>
    <col min="11" max="11" width="20.5703125" style="213" customWidth="1"/>
    <col min="12" max="16384" width="11.42578125" style="4"/>
  </cols>
  <sheetData>
    <row r="1" spans="1:12" s="7" customFormat="1" ht="32.25" customHeight="1">
      <c r="A1" s="364" t="s">
        <v>8</v>
      </c>
      <c r="B1" s="365"/>
      <c r="C1" s="365"/>
      <c r="D1" s="365"/>
      <c r="E1" s="365"/>
      <c r="F1" s="365"/>
      <c r="G1" s="365"/>
      <c r="H1" s="365"/>
      <c r="I1" s="212"/>
      <c r="J1" s="212"/>
      <c r="K1" s="212"/>
    </row>
    <row r="2" spans="1:12" s="5" customFormat="1" ht="39.75" customHeight="1">
      <c r="A2" s="45" t="s">
        <v>66</v>
      </c>
      <c r="B2" s="46" t="s">
        <v>1</v>
      </c>
      <c r="C2" s="46" t="s">
        <v>3</v>
      </c>
      <c r="D2" s="46" t="s">
        <v>4</v>
      </c>
      <c r="E2" s="46" t="s">
        <v>5</v>
      </c>
      <c r="F2" s="47" t="s">
        <v>6</v>
      </c>
      <c r="G2" s="145" t="s">
        <v>190</v>
      </c>
      <c r="H2" s="145" t="s">
        <v>192</v>
      </c>
      <c r="I2" s="309" t="s">
        <v>332</v>
      </c>
      <c r="J2" s="207" t="s">
        <v>345</v>
      </c>
      <c r="K2" s="207" t="s">
        <v>248</v>
      </c>
    </row>
    <row r="3" spans="1:12" s="5" customFormat="1" ht="137.25" customHeight="1">
      <c r="A3" s="44">
        <v>1</v>
      </c>
      <c r="B3" s="80" t="s">
        <v>27</v>
      </c>
      <c r="C3" s="81" t="s">
        <v>147</v>
      </c>
      <c r="D3" s="80" t="s">
        <v>33</v>
      </c>
      <c r="E3" s="80" t="s">
        <v>148</v>
      </c>
      <c r="F3" s="82" t="s">
        <v>150</v>
      </c>
      <c r="G3" s="81" t="s">
        <v>210</v>
      </c>
      <c r="H3" s="81" t="s">
        <v>210</v>
      </c>
      <c r="I3" s="310" t="s">
        <v>333</v>
      </c>
      <c r="J3" s="168" t="s">
        <v>261</v>
      </c>
      <c r="K3" s="284">
        <v>1</v>
      </c>
    </row>
    <row r="4" spans="1:12" s="5" customFormat="1" ht="101.25" customHeight="1">
      <c r="A4" s="44">
        <v>1</v>
      </c>
      <c r="B4" s="80" t="s">
        <v>27</v>
      </c>
      <c r="C4" s="81" t="s">
        <v>138</v>
      </c>
      <c r="D4" s="80" t="s">
        <v>139</v>
      </c>
      <c r="E4" s="80" t="s">
        <v>137</v>
      </c>
      <c r="F4" s="82" t="s">
        <v>149</v>
      </c>
      <c r="G4" s="81" t="s">
        <v>211</v>
      </c>
      <c r="H4" s="81" t="s">
        <v>233</v>
      </c>
      <c r="I4" s="310" t="s">
        <v>334</v>
      </c>
      <c r="J4" s="168" t="s">
        <v>353</v>
      </c>
      <c r="K4" s="284">
        <v>1</v>
      </c>
    </row>
    <row r="5" spans="1:12" s="5" customFormat="1" ht="127.5" customHeight="1">
      <c r="A5" s="44">
        <v>2</v>
      </c>
      <c r="B5" s="10" t="s">
        <v>30</v>
      </c>
      <c r="C5" s="10" t="s">
        <v>29</v>
      </c>
      <c r="D5" s="19" t="s">
        <v>34</v>
      </c>
      <c r="E5" s="10" t="s">
        <v>31</v>
      </c>
      <c r="F5" s="83" t="s">
        <v>141</v>
      </c>
      <c r="G5" s="10" t="s">
        <v>212</v>
      </c>
      <c r="H5" s="19" t="s">
        <v>242</v>
      </c>
      <c r="I5" s="168" t="s">
        <v>335</v>
      </c>
      <c r="J5" s="168" t="s">
        <v>357</v>
      </c>
      <c r="K5" s="284">
        <v>0.9</v>
      </c>
    </row>
    <row r="6" spans="1:12" s="5" customFormat="1" ht="90" customHeight="1">
      <c r="A6" s="44">
        <v>3</v>
      </c>
      <c r="B6" s="10" t="s">
        <v>30</v>
      </c>
      <c r="C6" s="80" t="s">
        <v>165</v>
      </c>
      <c r="D6" s="81" t="s">
        <v>166</v>
      </c>
      <c r="E6" s="80" t="s">
        <v>80</v>
      </c>
      <c r="F6" s="84" t="s">
        <v>141</v>
      </c>
      <c r="G6" s="10" t="s">
        <v>212</v>
      </c>
      <c r="H6" s="19" t="s">
        <v>241</v>
      </c>
      <c r="I6" s="168" t="s">
        <v>336</v>
      </c>
      <c r="J6" s="331" t="s">
        <v>354</v>
      </c>
      <c r="K6" s="332">
        <v>0.5</v>
      </c>
    </row>
    <row r="7" spans="1:12" s="5" customFormat="1" ht="156.75" customHeight="1">
      <c r="A7" s="44">
        <v>4</v>
      </c>
      <c r="B7" s="14" t="s">
        <v>37</v>
      </c>
      <c r="C7" s="80" t="s">
        <v>142</v>
      </c>
      <c r="D7" s="81" t="s">
        <v>140</v>
      </c>
      <c r="E7" s="80" t="s">
        <v>81</v>
      </c>
      <c r="F7" s="84" t="s">
        <v>141</v>
      </c>
      <c r="G7" s="80" t="s">
        <v>213</v>
      </c>
      <c r="H7" s="81" t="s">
        <v>213</v>
      </c>
      <c r="I7" s="168" t="s">
        <v>337</v>
      </c>
      <c r="J7" s="168" t="s">
        <v>368</v>
      </c>
      <c r="K7" s="351">
        <v>1</v>
      </c>
    </row>
    <row r="8" spans="1:12" ht="144.75" customHeight="1">
      <c r="A8" s="56">
        <v>5</v>
      </c>
      <c r="B8" s="85" t="s">
        <v>25</v>
      </c>
      <c r="C8" s="109" t="s">
        <v>181</v>
      </c>
      <c r="D8" s="109" t="s">
        <v>183</v>
      </c>
      <c r="E8" s="86" t="s">
        <v>82</v>
      </c>
      <c r="F8" s="87" t="s">
        <v>182</v>
      </c>
      <c r="G8" s="86" t="s">
        <v>214</v>
      </c>
      <c r="H8" s="86" t="s">
        <v>232</v>
      </c>
      <c r="I8" s="86" t="s">
        <v>232</v>
      </c>
      <c r="J8" s="285" t="s">
        <v>361</v>
      </c>
      <c r="K8" s="283">
        <v>1</v>
      </c>
      <c r="L8" s="213"/>
    </row>
    <row r="9" spans="1:12" ht="23.25" customHeight="1">
      <c r="A9" s="208"/>
      <c r="B9" s="209"/>
      <c r="C9" s="210"/>
      <c r="D9" s="211"/>
      <c r="E9" s="211"/>
      <c r="F9" s="210"/>
      <c r="G9" s="210"/>
      <c r="H9" s="210"/>
      <c r="J9" s="344" t="s">
        <v>253</v>
      </c>
      <c r="K9" s="345">
        <f>SUBTOTAL(101,K3:K8)</f>
        <v>0.9</v>
      </c>
    </row>
    <row r="10" spans="1:12">
      <c r="F10" s="4"/>
    </row>
    <row r="11" spans="1:12">
      <c r="F11" s="4"/>
    </row>
    <row r="12" spans="1:12">
      <c r="F12" s="4"/>
    </row>
    <row r="13" spans="1:12">
      <c r="F13" s="4"/>
    </row>
    <row r="14" spans="1:12">
      <c r="F14" s="4"/>
    </row>
    <row r="15" spans="1:12">
      <c r="F15" s="4"/>
    </row>
    <row r="16" spans="1:12">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H1"/>
  </mergeCells>
  <dataValidations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8"/>
  <sheetViews>
    <sheetView topLeftCell="H7" zoomScale="60" zoomScaleNormal="60" workbookViewId="0">
      <selection activeCell="I17" sqref="I17"/>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9" width="46.7109375" style="11"/>
    <col min="10" max="10" width="53.42578125" style="11" customWidth="1"/>
    <col min="11" max="11" width="80.85546875" style="11" customWidth="1"/>
    <col min="12" max="12" width="54.140625" style="11" customWidth="1"/>
    <col min="13" max="13" width="29.5703125" style="11" customWidth="1"/>
    <col min="14" max="16384" width="46.7109375" style="11"/>
  </cols>
  <sheetData>
    <row r="1" spans="1:13" ht="41.25" customHeight="1" thickBot="1">
      <c r="A1" s="366" t="s">
        <v>39</v>
      </c>
      <c r="B1" s="367"/>
      <c r="C1" s="367"/>
      <c r="D1" s="367"/>
      <c r="E1" s="367"/>
      <c r="F1" s="367"/>
      <c r="G1" s="367"/>
      <c r="H1" s="367"/>
      <c r="I1" s="367"/>
      <c r="J1" s="367"/>
    </row>
    <row r="2" spans="1:13" ht="43.5" customHeight="1" thickBot="1">
      <c r="A2" s="96" t="s">
        <v>62</v>
      </c>
      <c r="B2" s="27" t="s">
        <v>46</v>
      </c>
      <c r="C2" s="26" t="s">
        <v>47</v>
      </c>
      <c r="D2" s="27" t="s">
        <v>63</v>
      </c>
      <c r="E2" s="157" t="s">
        <v>72</v>
      </c>
      <c r="F2" s="158" t="s">
        <v>73</v>
      </c>
      <c r="G2" s="158" t="s">
        <v>74</v>
      </c>
      <c r="H2" s="97" t="s">
        <v>45</v>
      </c>
      <c r="I2" s="146" t="s">
        <v>190</v>
      </c>
      <c r="J2" s="215" t="s">
        <v>192</v>
      </c>
      <c r="K2" s="311" t="s">
        <v>315</v>
      </c>
      <c r="L2" s="207" t="s">
        <v>255</v>
      </c>
      <c r="M2" s="207" t="s">
        <v>248</v>
      </c>
    </row>
    <row r="3" spans="1:13" s="12" customFormat="1" ht="130.5" customHeight="1">
      <c r="A3" s="90" t="s">
        <v>158</v>
      </c>
      <c r="B3" s="159" t="s">
        <v>154</v>
      </c>
      <c r="C3" s="160" t="s">
        <v>155</v>
      </c>
      <c r="D3" s="161" t="s">
        <v>28</v>
      </c>
      <c r="E3" s="162"/>
      <c r="F3" s="98" t="s">
        <v>48</v>
      </c>
      <c r="G3" s="57"/>
      <c r="H3" s="163">
        <v>43981</v>
      </c>
      <c r="I3" s="164" t="s">
        <v>215</v>
      </c>
      <c r="J3" s="216" t="s">
        <v>234</v>
      </c>
      <c r="K3" s="312" t="s">
        <v>318</v>
      </c>
      <c r="L3" s="288" t="s">
        <v>302</v>
      </c>
      <c r="M3" s="287">
        <v>1</v>
      </c>
    </row>
    <row r="4" spans="1:13" s="12" customFormat="1" ht="175.5" customHeight="1">
      <c r="A4" s="91" t="s">
        <v>158</v>
      </c>
      <c r="B4" s="52" t="s">
        <v>157</v>
      </c>
      <c r="C4" s="52" t="s">
        <v>156</v>
      </c>
      <c r="D4" s="161" t="s">
        <v>78</v>
      </c>
      <c r="E4" s="165"/>
      <c r="F4" s="99" t="s">
        <v>50</v>
      </c>
      <c r="G4" s="58"/>
      <c r="H4" s="166">
        <v>44073</v>
      </c>
      <c r="I4" s="147" t="s">
        <v>216</v>
      </c>
      <c r="J4" s="217" t="s">
        <v>216</v>
      </c>
      <c r="K4" s="313" t="s">
        <v>338</v>
      </c>
      <c r="L4" s="286" t="s">
        <v>355</v>
      </c>
      <c r="M4" s="287">
        <v>1</v>
      </c>
    </row>
    <row r="5" spans="1:13" s="12" customFormat="1" ht="287.25" customHeight="1">
      <c r="A5" s="92" t="s">
        <v>159</v>
      </c>
      <c r="B5" s="159" t="s">
        <v>160</v>
      </c>
      <c r="C5" s="167" t="s">
        <v>120</v>
      </c>
      <c r="D5" s="52" t="s">
        <v>28</v>
      </c>
      <c r="E5" s="165"/>
      <c r="F5" s="99" t="s">
        <v>48</v>
      </c>
      <c r="G5" s="101" t="s">
        <v>48</v>
      </c>
      <c r="H5" s="166" t="s">
        <v>161</v>
      </c>
      <c r="I5" s="164" t="s">
        <v>217</v>
      </c>
      <c r="J5" s="218" t="s">
        <v>243</v>
      </c>
      <c r="K5" s="314" t="s">
        <v>339</v>
      </c>
      <c r="L5" s="286" t="s">
        <v>359</v>
      </c>
      <c r="M5" s="287">
        <v>1</v>
      </c>
    </row>
    <row r="6" spans="1:13" s="12" customFormat="1" ht="267.75">
      <c r="A6" s="92" t="s">
        <v>159</v>
      </c>
      <c r="B6" s="168" t="s">
        <v>162</v>
      </c>
      <c r="C6" s="167" t="s">
        <v>163</v>
      </c>
      <c r="D6" s="52" t="s">
        <v>28</v>
      </c>
      <c r="E6" s="165"/>
      <c r="F6" s="99" t="s">
        <v>48</v>
      </c>
      <c r="G6" s="101" t="s">
        <v>48</v>
      </c>
      <c r="H6" s="166" t="s">
        <v>123</v>
      </c>
      <c r="I6" s="164" t="s">
        <v>218</v>
      </c>
      <c r="J6" s="301" t="s">
        <v>304</v>
      </c>
      <c r="K6" s="315" t="s">
        <v>340</v>
      </c>
      <c r="L6" s="286" t="s">
        <v>358</v>
      </c>
      <c r="M6" s="296">
        <v>1</v>
      </c>
    </row>
    <row r="7" spans="1:13" s="12" customFormat="1" ht="133.5" customHeight="1" thickBot="1">
      <c r="A7" s="93" t="s">
        <v>159</v>
      </c>
      <c r="B7" s="169" t="s">
        <v>164</v>
      </c>
      <c r="C7" s="170" t="s">
        <v>49</v>
      </c>
      <c r="D7" s="53" t="s">
        <v>77</v>
      </c>
      <c r="E7" s="171"/>
      <c r="F7" s="100" t="s">
        <v>48</v>
      </c>
      <c r="G7" s="102" t="s">
        <v>48</v>
      </c>
      <c r="H7" s="172" t="s">
        <v>143</v>
      </c>
      <c r="I7" s="173" t="s">
        <v>219</v>
      </c>
      <c r="J7" s="219" t="s">
        <v>235</v>
      </c>
      <c r="K7" s="316" t="s">
        <v>341</v>
      </c>
      <c r="L7" s="286" t="s">
        <v>300</v>
      </c>
      <c r="M7" s="287">
        <v>1</v>
      </c>
    </row>
    <row r="8" spans="1:13" ht="15.75">
      <c r="B8" s="95"/>
      <c r="C8" s="95"/>
      <c r="L8" s="335" t="s">
        <v>253</v>
      </c>
      <c r="M8" s="336">
        <f>AVERAGE(M3:M7)</f>
        <v>1</v>
      </c>
    </row>
  </sheetData>
  <mergeCells count="1">
    <mergeCell ref="A1:J1"/>
  </mergeCells>
  <pageMargins left="0.7" right="0.7" top="0.75" bottom="0.75" header="0.3" footer="0.3"/>
  <pageSetup paperSize="9" scale="28"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L28"/>
  <sheetViews>
    <sheetView showGridLines="0" topLeftCell="G4" zoomScale="80" zoomScaleNormal="80" zoomScaleSheetLayoutView="100" workbookViewId="0">
      <selection activeCell="N4" sqref="N4"/>
    </sheetView>
  </sheetViews>
  <sheetFormatPr baseColWidth="10" defaultColWidth="11.42578125" defaultRowHeight="15"/>
  <cols>
    <col min="1" max="1" width="5.42578125" style="4" customWidth="1"/>
    <col min="2" max="2" width="31.28515625" style="4" customWidth="1"/>
    <col min="3" max="3" width="5.85546875" style="4" customWidth="1"/>
    <col min="4" max="4" width="25.85546875" style="4" customWidth="1"/>
    <col min="5" max="5" width="21.42578125" style="4" customWidth="1"/>
    <col min="6" max="6" width="23.85546875" style="4" customWidth="1"/>
    <col min="7" max="7" width="21.85546875" style="8" customWidth="1"/>
    <col min="8" max="8" width="30" style="4" customWidth="1"/>
    <col min="9" max="9" width="38.5703125" style="4" customWidth="1"/>
    <col min="10" max="10" width="45.7109375" style="4" customWidth="1"/>
    <col min="11" max="11" width="44.7109375" style="4" customWidth="1"/>
    <col min="12" max="12" width="19.28515625" style="4" customWidth="1"/>
    <col min="13" max="16384" width="11.42578125" style="4"/>
  </cols>
  <sheetData>
    <row r="1" spans="1:12" s="7" customFormat="1" ht="21.75" customHeight="1">
      <c r="A1" s="364" t="s">
        <v>26</v>
      </c>
      <c r="B1" s="365"/>
      <c r="C1" s="365"/>
      <c r="D1" s="365"/>
      <c r="E1" s="365"/>
      <c r="F1" s="365"/>
      <c r="G1" s="365"/>
      <c r="H1" s="112"/>
      <c r="I1" s="112"/>
    </row>
    <row r="2" spans="1:12" s="5" customFormat="1" ht="37.5" customHeight="1">
      <c r="A2" s="148" t="s">
        <v>66</v>
      </c>
      <c r="B2" s="149" t="s">
        <v>1</v>
      </c>
      <c r="C2" s="149" t="s">
        <v>2</v>
      </c>
      <c r="D2" s="149" t="s">
        <v>3</v>
      </c>
      <c r="E2" s="149" t="s">
        <v>4</v>
      </c>
      <c r="F2" s="149" t="s">
        <v>5</v>
      </c>
      <c r="G2" s="150" t="s">
        <v>6</v>
      </c>
      <c r="H2" s="151" t="s">
        <v>203</v>
      </c>
      <c r="I2" s="152" t="s">
        <v>209</v>
      </c>
      <c r="J2" s="317" t="s">
        <v>342</v>
      </c>
      <c r="K2" s="214" t="s">
        <v>255</v>
      </c>
      <c r="L2" s="214" t="s">
        <v>248</v>
      </c>
    </row>
    <row r="3" spans="1:12" ht="219.75" customHeight="1">
      <c r="A3" s="89">
        <v>1</v>
      </c>
      <c r="B3" s="94" t="s">
        <v>32</v>
      </c>
      <c r="C3" s="94">
        <v>1</v>
      </c>
      <c r="D3" s="94" t="s">
        <v>38</v>
      </c>
      <c r="E3" s="94" t="s">
        <v>153</v>
      </c>
      <c r="F3" s="94" t="s">
        <v>83</v>
      </c>
      <c r="G3" s="54" t="s">
        <v>151</v>
      </c>
      <c r="H3" s="153" t="s">
        <v>220</v>
      </c>
      <c r="I3" s="302" t="s">
        <v>305</v>
      </c>
      <c r="J3" s="318" t="s">
        <v>343</v>
      </c>
      <c r="K3" s="104" t="s">
        <v>306</v>
      </c>
      <c r="L3" s="299">
        <v>1</v>
      </c>
    </row>
    <row r="4" spans="1:12" ht="188.25" customHeight="1">
      <c r="A4" s="88">
        <v>2</v>
      </c>
      <c r="B4" s="154" t="s">
        <v>145</v>
      </c>
      <c r="C4" s="154">
        <v>1</v>
      </c>
      <c r="D4" s="154" t="s">
        <v>152</v>
      </c>
      <c r="E4" s="154" t="s">
        <v>146</v>
      </c>
      <c r="F4" s="154" t="s">
        <v>83</v>
      </c>
      <c r="G4" s="155" t="s">
        <v>144</v>
      </c>
      <c r="H4" s="154" t="s">
        <v>221</v>
      </c>
      <c r="I4" s="174" t="s">
        <v>247</v>
      </c>
      <c r="J4" s="319" t="s">
        <v>344</v>
      </c>
      <c r="K4" s="333" t="s">
        <v>367</v>
      </c>
      <c r="L4" s="334">
        <v>0.5</v>
      </c>
    </row>
    <row r="5" spans="1:12">
      <c r="A5" s="88"/>
      <c r="B5" s="154"/>
      <c r="C5" s="154"/>
      <c r="D5" s="154"/>
      <c r="E5" s="154"/>
      <c r="F5" s="154"/>
      <c r="G5" s="220"/>
      <c r="H5" s="154"/>
      <c r="I5" s="221"/>
      <c r="K5" s="297" t="s">
        <v>253</v>
      </c>
      <c r="L5" s="298">
        <f t="shared" ref="L5" si="0">SUBTOTAL(101,L3:L4)</f>
        <v>0.75</v>
      </c>
    </row>
    <row r="6" spans="1:12">
      <c r="B6" s="79"/>
      <c r="G6" s="4"/>
    </row>
    <row r="7" spans="1:12" ht="15.75">
      <c r="G7" s="4"/>
      <c r="L7" s="277"/>
    </row>
    <row r="8" spans="1:12">
      <c r="G8" s="4"/>
    </row>
    <row r="9" spans="1:12">
      <c r="G9" s="4"/>
    </row>
    <row r="10" spans="1:12">
      <c r="G10" s="4"/>
    </row>
    <row r="11" spans="1:12">
      <c r="G11" s="4"/>
    </row>
    <row r="12" spans="1:12">
      <c r="G12" s="4"/>
    </row>
    <row r="13" spans="1:12">
      <c r="G13" s="4"/>
    </row>
    <row r="14" spans="1:12">
      <c r="G14" s="4"/>
    </row>
    <row r="15" spans="1:12">
      <c r="G15" s="4"/>
    </row>
    <row r="16" spans="1:12">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magdapedrazadaza@gmail.com</cp:lastModifiedBy>
  <dcterms:created xsi:type="dcterms:W3CDTF">2016-01-18T19:13:57Z</dcterms:created>
  <dcterms:modified xsi:type="dcterms:W3CDTF">2021-01-12T23:37:27Z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